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5195" windowHeight="9720"/>
  </bookViews>
  <sheets>
    <sheet name="70 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</externalReferences>
  <definedNames>
    <definedName name="_.Экспорт">#REF!</definedName>
    <definedName name="_xlnm._FilterDatabase" localSheetId="0" hidden="1">'70 '!$G$6:$G$212</definedName>
    <definedName name="_Экспорт">#REF!</definedName>
    <definedName name="jjj">#REF!</definedName>
    <definedName name="длд">[1]настройки!$B$12:$B$16</definedName>
    <definedName name="_xlnm.Print_Titles" localSheetId="0">'70 '!$A$2:$IV$6</definedName>
    <definedName name="кола">#REF!</definedName>
    <definedName name="лолш">[1]настройки!$D$3:$D$10</definedName>
    <definedName name="_xlnm.Print_Area" localSheetId="0">'70 '!$A$1:$G$244</definedName>
    <definedName name="образование">#REF!</definedName>
    <definedName name="РО">#REF!</definedName>
    <definedName name="рррр">#REF!</definedName>
    <definedName name="РС">#REF!</definedName>
    <definedName name="СЛО">#REF!</definedName>
    <definedName name="СЛС">#REF!</definedName>
    <definedName name="СО">#REF!</definedName>
    <definedName name="СПО">#REF!</definedName>
    <definedName name="стаж">#REF!</definedName>
    <definedName name="торо">[1]настройки!$C$3:$C$10</definedName>
    <definedName name="школа">[1]настройки!$C$3:$C$10</definedName>
  </definedNames>
  <calcPr calcId="125725" fullPrecision="0"/>
</workbook>
</file>

<file path=xl/calcChain.xml><?xml version="1.0" encoding="utf-8"?>
<calcChain xmlns="http://schemas.openxmlformats.org/spreadsheetml/2006/main">
  <c r="G212" i="4"/>
  <c r="E212"/>
  <c r="G211"/>
  <c r="E211"/>
  <c r="G210"/>
  <c r="E210"/>
  <c r="G209"/>
  <c r="E209"/>
  <c r="G208"/>
  <c r="E208"/>
  <c r="E207"/>
  <c r="E206"/>
  <c r="E205"/>
  <c r="G204"/>
  <c r="E204"/>
  <c r="G203"/>
  <c r="E203"/>
  <c r="G202"/>
  <c r="E202"/>
  <c r="G201"/>
  <c r="E201"/>
  <c r="G200"/>
  <c r="G199" s="1"/>
  <c r="G232" s="1"/>
  <c r="E200"/>
  <c r="G198"/>
  <c r="E198"/>
  <c r="G197"/>
  <c r="E197"/>
  <c r="G196"/>
  <c r="E196"/>
  <c r="G195"/>
  <c r="E195"/>
  <c r="G194"/>
  <c r="E194"/>
  <c r="G193"/>
  <c r="E193"/>
  <c r="G192"/>
  <c r="E192"/>
  <c r="G191"/>
  <c r="E191"/>
  <c r="G190"/>
  <c r="G189" s="1"/>
  <c r="E190"/>
  <c r="G187"/>
  <c r="E187"/>
  <c r="G186"/>
  <c r="E186"/>
  <c r="G185"/>
  <c r="E185"/>
  <c r="G184"/>
  <c r="E184"/>
  <c r="G183"/>
  <c r="E183"/>
  <c r="G182"/>
  <c r="E182"/>
  <c r="G181"/>
  <c r="E181"/>
  <c r="G180"/>
  <c r="E180"/>
  <c r="G179"/>
  <c r="E179"/>
  <c r="G178"/>
  <c r="E178"/>
  <c r="G177"/>
  <c r="E177"/>
  <c r="G176"/>
  <c r="E176"/>
  <c r="G175"/>
  <c r="E175"/>
  <c r="G174"/>
  <c r="E174"/>
  <c r="G173"/>
  <c r="E173"/>
  <c r="G171"/>
  <c r="E171"/>
  <c r="G170"/>
  <c r="E170"/>
  <c r="G169"/>
  <c r="E169"/>
  <c r="G168"/>
  <c r="E168"/>
  <c r="G167"/>
  <c r="G166" s="1"/>
  <c r="G230" s="1"/>
  <c r="E167"/>
  <c r="G165"/>
  <c r="G164" s="1"/>
  <c r="E165"/>
  <c r="G162"/>
  <c r="E162"/>
  <c r="G161"/>
  <c r="E161"/>
  <c r="G160"/>
  <c r="E160"/>
  <c r="G159"/>
  <c r="E159"/>
  <c r="G158"/>
  <c r="E158"/>
  <c r="G157"/>
  <c r="E157"/>
  <c r="G156"/>
  <c r="E156"/>
  <c r="E155"/>
  <c r="G154"/>
  <c r="E154"/>
  <c r="G153"/>
  <c r="E153"/>
  <c r="G152"/>
  <c r="E152"/>
  <c r="G151"/>
  <c r="E151"/>
  <c r="G150"/>
  <c r="E150"/>
  <c r="G149"/>
  <c r="E149"/>
  <c r="G148"/>
  <c r="D148"/>
  <c r="G147"/>
  <c r="D147"/>
  <c r="G146"/>
  <c r="D146"/>
  <c r="G145"/>
  <c r="D145"/>
  <c r="G144"/>
  <c r="D144"/>
  <c r="G143"/>
  <c r="D143"/>
  <c r="G142"/>
  <c r="G140"/>
  <c r="E140"/>
  <c r="E139"/>
  <c r="G138"/>
  <c r="E138"/>
  <c r="G137"/>
  <c r="E137"/>
  <c r="G136"/>
  <c r="D136"/>
  <c r="G135"/>
  <c r="E135"/>
  <c r="G134"/>
  <c r="G132" s="1"/>
  <c r="E134"/>
  <c r="G130"/>
  <c r="E130"/>
  <c r="G129"/>
  <c r="E129"/>
  <c r="G128"/>
  <c r="E128"/>
  <c r="G127"/>
  <c r="E127"/>
  <c r="G126"/>
  <c r="E126"/>
  <c r="G125"/>
  <c r="E125"/>
  <c r="G124"/>
  <c r="E124"/>
  <c r="G123"/>
  <c r="E123"/>
  <c r="G122"/>
  <c r="E122"/>
  <c r="G121"/>
  <c r="E121"/>
  <c r="G120"/>
  <c r="E120"/>
  <c r="G119"/>
  <c r="E119"/>
  <c r="G118"/>
  <c r="E118"/>
  <c r="G117"/>
  <c r="E117"/>
  <c r="G116"/>
  <c r="D116"/>
  <c r="G115"/>
  <c r="D115"/>
  <c r="G114"/>
  <c r="E114"/>
  <c r="G113"/>
  <c r="E113"/>
  <c r="G112"/>
  <c r="E112"/>
  <c r="G111"/>
  <c r="E111"/>
  <c r="G110"/>
  <c r="E110"/>
  <c r="G109"/>
  <c r="E109"/>
  <c r="G108"/>
  <c r="E108"/>
  <c r="G107"/>
  <c r="E107"/>
  <c r="G106"/>
  <c r="E106"/>
  <c r="G105"/>
  <c r="E105"/>
  <c r="G104"/>
  <c r="E104"/>
  <c r="G103"/>
  <c r="E103"/>
  <c r="G102"/>
  <c r="E102"/>
  <c r="G101"/>
  <c r="E101"/>
  <c r="G100"/>
  <c r="E100"/>
  <c r="G99"/>
  <c r="E99"/>
  <c r="G98"/>
  <c r="E98"/>
  <c r="G97"/>
  <c r="E97"/>
  <c r="G96"/>
  <c r="E96"/>
  <c r="G95"/>
  <c r="E95"/>
  <c r="G94"/>
  <c r="D94"/>
  <c r="G93"/>
  <c r="E93"/>
  <c r="G92"/>
  <c r="E92"/>
  <c r="G91"/>
  <c r="E91"/>
  <c r="G90"/>
  <c r="E90"/>
  <c r="G89"/>
  <c r="G88"/>
  <c r="E88"/>
  <c r="G87"/>
  <c r="E87"/>
  <c r="G86"/>
  <c r="D86"/>
  <c r="G85"/>
  <c r="D85"/>
  <c r="G84"/>
  <c r="G83"/>
  <c r="D83"/>
  <c r="G82"/>
  <c r="E82"/>
  <c r="G81"/>
  <c r="D81"/>
  <c r="G80"/>
  <c r="D80"/>
  <c r="G79"/>
  <c r="D79"/>
  <c r="G78"/>
  <c r="D78"/>
  <c r="G77"/>
  <c r="D77"/>
  <c r="G76"/>
  <c r="D76"/>
  <c r="G75"/>
  <c r="G74"/>
  <c r="E74"/>
  <c r="G73"/>
  <c r="D73"/>
  <c r="G72"/>
  <c r="D72"/>
  <c r="G71"/>
  <c r="D71"/>
  <c r="G70"/>
  <c r="E70"/>
  <c r="G69"/>
  <c r="E69"/>
  <c r="G68"/>
  <c r="D68"/>
  <c r="G67"/>
  <c r="D67"/>
  <c r="G66"/>
  <c r="D66"/>
  <c r="G65"/>
  <c r="D65"/>
  <c r="G64"/>
  <c r="D64"/>
  <c r="G63"/>
  <c r="G62"/>
  <c r="E62"/>
  <c r="G61"/>
  <c r="E61"/>
  <c r="D61"/>
  <c r="G60"/>
  <c r="D60"/>
  <c r="G59"/>
  <c r="D59"/>
  <c r="G58"/>
  <c r="D58"/>
  <c r="G57"/>
  <c r="E57"/>
  <c r="G55"/>
  <c r="G225" s="1"/>
  <c r="G53"/>
  <c r="D53"/>
  <c r="G52"/>
  <c r="D52"/>
  <c r="G51"/>
  <c r="D51"/>
  <c r="G50"/>
  <c r="D50"/>
  <c r="G49"/>
  <c r="D49"/>
  <c r="G47"/>
  <c r="D47"/>
  <c r="G46"/>
  <c r="D46"/>
  <c r="G45"/>
  <c r="D45"/>
  <c r="G41"/>
  <c r="G40" s="1"/>
  <c r="G223" s="1"/>
  <c r="E41"/>
  <c r="G39"/>
  <c r="G38" s="1"/>
  <c r="D39"/>
  <c r="G36"/>
  <c r="E36"/>
  <c r="G35"/>
  <c r="E35"/>
  <c r="G34"/>
  <c r="E34"/>
  <c r="G33"/>
  <c r="E33"/>
  <c r="G32"/>
  <c r="E32"/>
  <c r="G31"/>
  <c r="E31"/>
  <c r="G30"/>
  <c r="D30"/>
  <c r="G29"/>
  <c r="D29"/>
  <c r="G28"/>
  <c r="G27"/>
  <c r="D27"/>
  <c r="G26"/>
  <c r="D26"/>
  <c r="G23"/>
  <c r="G220" s="1"/>
  <c r="G22"/>
  <c r="G21"/>
  <c r="G20" s="1"/>
  <c r="G17"/>
  <c r="D17"/>
  <c r="G16"/>
  <c r="D16"/>
  <c r="G14"/>
  <c r="D15"/>
  <c r="G12"/>
  <c r="G217" s="1"/>
  <c r="G11"/>
  <c r="G9"/>
  <c r="G8" s="1"/>
  <c r="G44" l="1"/>
  <c r="G172"/>
  <c r="G235" s="1"/>
  <c r="G188"/>
  <c r="G25"/>
  <c r="G221" s="1"/>
  <c r="G133"/>
  <c r="G228" s="1"/>
  <c r="G48"/>
  <c r="G43" s="1"/>
  <c r="G56"/>
  <c r="G226" s="1"/>
  <c r="G19"/>
  <c r="G219"/>
  <c r="G229"/>
  <c r="G163"/>
  <c r="G218"/>
  <c r="G13"/>
  <c r="G222"/>
  <c r="G37"/>
  <c r="G216"/>
  <c r="G227"/>
  <c r="G231"/>
  <c r="G24" l="1"/>
  <c r="G131"/>
  <c r="G224"/>
  <c r="G234" s="1"/>
  <c r="G42"/>
  <c r="G54"/>
  <c r="G233"/>
  <c r="G7" l="1"/>
  <c r="G236"/>
</calcChain>
</file>

<file path=xl/sharedStrings.xml><?xml version="1.0" encoding="utf-8"?>
<sst xmlns="http://schemas.openxmlformats.org/spreadsheetml/2006/main" count="400" uniqueCount="215">
  <si>
    <t>Гимназия № 70</t>
  </si>
  <si>
    <t>Наименование, код ОСГУ</t>
  </si>
  <si>
    <t>единица измерения</t>
  </si>
  <si>
    <t>кол-во единиц</t>
  </si>
  <si>
    <t>стоимость 1 единицы</t>
  </si>
  <si>
    <t>к-во мес-в</t>
  </si>
  <si>
    <t>утверждено</t>
  </si>
  <si>
    <t>ВСЕГО</t>
  </si>
  <si>
    <t>Заработная плата   211</t>
  </si>
  <si>
    <t>государственные услуги</t>
  </si>
  <si>
    <t>г/у</t>
  </si>
  <si>
    <t>в том числе договорные часы</t>
  </si>
  <si>
    <t>содержание имущества</t>
  </si>
  <si>
    <t>с/и</t>
  </si>
  <si>
    <t>Прочие выплаты   212</t>
  </si>
  <si>
    <t>книгоиздательская продукция</t>
  </si>
  <si>
    <t>чел.</t>
  </si>
  <si>
    <t>проезд молодым специалистам</t>
  </si>
  <si>
    <t>выплаты пособий детям до 3-х лет</t>
  </si>
  <si>
    <t>Начисления на выплаты по оплате труда   213</t>
  </si>
  <si>
    <t>Услуги  связи   221</t>
  </si>
  <si>
    <t>телефон основной</t>
  </si>
  <si>
    <t>шт.</t>
  </si>
  <si>
    <t>телефон параллельный</t>
  </si>
  <si>
    <t>АОН</t>
  </si>
  <si>
    <t>радио свыше 5-ти точек</t>
  </si>
  <si>
    <t>радио 5 точек и менее</t>
  </si>
  <si>
    <t>услуги МГМН связи</t>
  </si>
  <si>
    <t>внутризоновые соединения</t>
  </si>
  <si>
    <t>справочно-информационные услуги</t>
  </si>
  <si>
    <t>электронный документооборот</t>
  </si>
  <si>
    <t>почтовые услуги</t>
  </si>
  <si>
    <t>интернет</t>
  </si>
  <si>
    <t>Транспортные услуги   222</t>
  </si>
  <si>
    <t>оплата проездных</t>
  </si>
  <si>
    <t>транспортные расходы</t>
  </si>
  <si>
    <t>Коммунальные услуги    223</t>
  </si>
  <si>
    <t>Электроэнергия (тыс.КВт)</t>
  </si>
  <si>
    <t>тыс.кВт</t>
  </si>
  <si>
    <t>город</t>
  </si>
  <si>
    <t>пригород</t>
  </si>
  <si>
    <t>Тепловая энергия (Гкал)</t>
  </si>
  <si>
    <t>Гкал</t>
  </si>
  <si>
    <t>Водоснабжение, канализирование (тыс.м.3)</t>
  </si>
  <si>
    <t>тыс.м3</t>
  </si>
  <si>
    <t>водоснабжение (холодная вода)</t>
  </si>
  <si>
    <t>водоотведение (холодная вода)</t>
  </si>
  <si>
    <t>водоотведение (горячая вода)</t>
  </si>
  <si>
    <t>водоотведение поверхностного стока</t>
  </si>
  <si>
    <t>Газ (тыс.м.3)</t>
  </si>
  <si>
    <t>Работы, услуги по содержанию имущества   225</t>
  </si>
  <si>
    <t>договор с ЖЭС</t>
  </si>
  <si>
    <t xml:space="preserve">вывоз мусора </t>
  </si>
  <si>
    <t>м3</t>
  </si>
  <si>
    <t>сброс снега</t>
  </si>
  <si>
    <t>м2</t>
  </si>
  <si>
    <t>вывоз снега</t>
  </si>
  <si>
    <t>валка,кронирование деревьев</t>
  </si>
  <si>
    <t>дератизация и дезинсекция</t>
  </si>
  <si>
    <t xml:space="preserve">дератизация </t>
  </si>
  <si>
    <t>дезинсекция</t>
  </si>
  <si>
    <t>дератизация  пищеблока</t>
  </si>
  <si>
    <t>дезинсекция пищеблока</t>
  </si>
  <si>
    <t>натирка пола</t>
  </si>
  <si>
    <t>чистка ковров,штор</t>
  </si>
  <si>
    <t>мытье окон</t>
  </si>
  <si>
    <t>обработка постельных принадлежностей</t>
  </si>
  <si>
    <t>стирка белья</t>
  </si>
  <si>
    <t>кг.</t>
  </si>
  <si>
    <t xml:space="preserve">пропитка чердаков                              </t>
  </si>
  <si>
    <t>огнезащитная обработка</t>
  </si>
  <si>
    <t xml:space="preserve">замер изоляции                                                               </t>
  </si>
  <si>
    <t>измерение мегаомметром эл.линий до 1 кВ</t>
  </si>
  <si>
    <t>замер полного сопр-я цепи фаза-нуль</t>
  </si>
  <si>
    <t>измерение мегаомметром каб. линий до 1 кВ</t>
  </si>
  <si>
    <t>измерение сопротивления изоляции обмоток машин</t>
  </si>
  <si>
    <t xml:space="preserve">проверка наличия цепи </t>
  </si>
  <si>
    <t>зарядка огнетушителей</t>
  </si>
  <si>
    <t>испытание противопожарного водопровода</t>
  </si>
  <si>
    <t>трубочистные работы</t>
  </si>
  <si>
    <t>аварийное обслуживание</t>
  </si>
  <si>
    <t>электрики</t>
  </si>
  <si>
    <t>час</t>
  </si>
  <si>
    <t>сантехники</t>
  </si>
  <si>
    <t>гидравлика</t>
  </si>
  <si>
    <t>техническое обслуживание ИТП</t>
  </si>
  <si>
    <t>техническое обслуживание узлов (приборов) учета</t>
  </si>
  <si>
    <t>УУТЭ</t>
  </si>
  <si>
    <t>газоснабжения</t>
  </si>
  <si>
    <t>ХВС</t>
  </si>
  <si>
    <t>ГВС</t>
  </si>
  <si>
    <t>зарядка газоанализаторов</t>
  </si>
  <si>
    <t>обслуживание газового оборудования</t>
  </si>
  <si>
    <t>техническое обслуживание системы контроля загазованности</t>
  </si>
  <si>
    <t>техническое обслуживание системы регулировки подачи тепла</t>
  </si>
  <si>
    <t>техническое обслуживание тревожной кнопки</t>
  </si>
  <si>
    <t>техническое обслуживание подъемной платформы</t>
  </si>
  <si>
    <t>техническое обслуживание лифта</t>
  </si>
  <si>
    <t>техническое обслуживание автотранспорта</t>
  </si>
  <si>
    <t>техническое обслуживание жироуловителя</t>
  </si>
  <si>
    <t>техническое обслуживание вентустановок</t>
  </si>
  <si>
    <t>обслуживание автомата воды</t>
  </si>
  <si>
    <t>обслуживание часовых установок</t>
  </si>
  <si>
    <t>техническое обслуживание мини-АТС</t>
  </si>
  <si>
    <t>утилизация оборудования</t>
  </si>
  <si>
    <t>КСОБЫ</t>
  </si>
  <si>
    <t>автоматическая пожарная сигнализация</t>
  </si>
  <si>
    <t>охранная сигнализация</t>
  </si>
  <si>
    <t>тревожная сигнализация</t>
  </si>
  <si>
    <t>видеонаблюдение</t>
  </si>
  <si>
    <t>оповещение и управление эвакуацией</t>
  </si>
  <si>
    <t>контроль и управление доступом</t>
  </si>
  <si>
    <t>настройка музыкальных инструментов</t>
  </si>
  <si>
    <t>поверка весов</t>
  </si>
  <si>
    <t>оборудование столовых</t>
  </si>
  <si>
    <t>швейных машин</t>
  </si>
  <si>
    <t>медицинского оборудования</t>
  </si>
  <si>
    <t>видео,аудио аппаратура, проч.офисное оборудование</t>
  </si>
  <si>
    <t>мультимедийное оборудование</t>
  </si>
  <si>
    <t>замена пожарной сигнализации</t>
  </si>
  <si>
    <t>ремонт системы КСОБ</t>
  </si>
  <si>
    <t>замена светильников (программа энергосбережения)</t>
  </si>
  <si>
    <t>установка кулера</t>
  </si>
  <si>
    <t>установка узла учета ГВС,ремонт ХВС</t>
  </si>
  <si>
    <t>замена УУТЭ</t>
  </si>
  <si>
    <t>ремонт автотранспорта</t>
  </si>
  <si>
    <t>замена и заправка картриджей</t>
  </si>
  <si>
    <t xml:space="preserve">текущий ремонт здания </t>
  </si>
  <si>
    <t xml:space="preserve">Прочие работы, услуги    226                                                                                            </t>
  </si>
  <si>
    <t>оплата услуг за лицензирование и аккредитацию</t>
  </si>
  <si>
    <t>оплата услуг "Центра гигиены и эпидемиологии"</t>
  </si>
  <si>
    <t>медицинский осмотр сотрудников</t>
  </si>
  <si>
    <t>аттестация рабочих мест</t>
  </si>
  <si>
    <t>обслуживание автоматизированных рабочих мест</t>
  </si>
  <si>
    <t>периодическая печать</t>
  </si>
  <si>
    <t>школьная документация</t>
  </si>
  <si>
    <t>обучение:</t>
  </si>
  <si>
    <t>эксплуатация электроустановок,энергоустановок,
безопасность газораспределения и газопотребления,прочее</t>
  </si>
  <si>
    <t>энергосбережения</t>
  </si>
  <si>
    <t>ГО ЧС</t>
  </si>
  <si>
    <t>пожарная безопасность</t>
  </si>
  <si>
    <t>охрана труда</t>
  </si>
  <si>
    <t>управление гос.закупками</t>
  </si>
  <si>
    <t>услуги по обучению на курсах повышения квалификации,подготовки и переподготовки специалистов</t>
  </si>
  <si>
    <t>страхование автотранспорта</t>
  </si>
  <si>
    <t>страхование финансовых рисков</t>
  </si>
  <si>
    <t>освидетельствование и страхование лифта</t>
  </si>
  <si>
    <t>вневедомственная охрана</t>
  </si>
  <si>
    <t>техническое обслуживание средств охраны</t>
  </si>
  <si>
    <t>услуга по передаче "тревожных сигналов"</t>
  </si>
  <si>
    <t>изготовление талонов на питание</t>
  </si>
  <si>
    <t>изготовление технического,экологического паспорта здания,проектно-технической документации</t>
  </si>
  <si>
    <t>программное обеспечение,электронные справочники,информационные системы,комплексы</t>
  </si>
  <si>
    <t>сопровождение ЕКБУ (обслуживание 1С)</t>
  </si>
  <si>
    <t xml:space="preserve">техническое освидетельствование,диагностика оборудования </t>
  </si>
  <si>
    <t>тестирование учащихся</t>
  </si>
  <si>
    <t>изготовление печати</t>
  </si>
  <si>
    <t>Прочие расходы   290</t>
  </si>
  <si>
    <t>приобретение сувенирной продукции</t>
  </si>
  <si>
    <t>транспортный налог</t>
  </si>
  <si>
    <t>государственная пошлина за проведение государственного технического осмотра транспортного средства</t>
  </si>
  <si>
    <t>земельный налог</t>
  </si>
  <si>
    <t>государственная пошлина (лицензирование,аккредитация)</t>
  </si>
  <si>
    <t>государственная пошлина,пени</t>
  </si>
  <si>
    <t>Увеличение стоимости основных средств   310</t>
  </si>
  <si>
    <t>мебель</t>
  </si>
  <si>
    <t>классные доски</t>
  </si>
  <si>
    <t>компьютерная и оргтехника</t>
  </si>
  <si>
    <t>бытовая техника</t>
  </si>
  <si>
    <t>имущество для нужд ГО и ЧС (тренажер)</t>
  </si>
  <si>
    <t>спортивное оборудование</t>
  </si>
  <si>
    <t>медицинское оборудование</t>
  </si>
  <si>
    <t>электроинструмент</t>
  </si>
  <si>
    <t>жалюзи</t>
  </si>
  <si>
    <t>экраны батарей отопления</t>
  </si>
  <si>
    <t>кабинет ОБЖ</t>
  </si>
  <si>
    <t>подъемник на лестницу</t>
  </si>
  <si>
    <t>подъемник на автобус</t>
  </si>
  <si>
    <t>микроавтобус для перевозки детей</t>
  </si>
  <si>
    <t>МФУ</t>
  </si>
  <si>
    <t>Увеличение стоимости материальных запасов   340</t>
  </si>
  <si>
    <t>питание детей в дошкольном отделении</t>
  </si>
  <si>
    <t>медикаменты</t>
  </si>
  <si>
    <t>мягкий инвентарь (постельные принадлежности) для отделений дошкольного образования</t>
  </si>
  <si>
    <t>материалы для образовательного процесса (игрушки,учебные пособия,химические реактивы,мячи,скакалки и т.п.)</t>
  </si>
  <si>
    <t>учебные пособия</t>
  </si>
  <si>
    <t>канцелярские товары (ручки,карандаши,ластики,скрепки,кнопки,папки,файлы,степлеры и т.п.)</t>
  </si>
  <si>
    <t>канцелярские товары (мел,маркеры для досок,школьная документация и т.п.)</t>
  </si>
  <si>
    <t>питьевая вода</t>
  </si>
  <si>
    <t>предметы личной гигиены (мыло,туалетная бумага,бумажные полотенца,салфетки и т.п.)</t>
  </si>
  <si>
    <t>строительные товары</t>
  </si>
  <si>
    <t>хозяйственные товары</t>
  </si>
  <si>
    <t>мягкий инвентарь (занавес,шторы)</t>
  </si>
  <si>
    <t>кухонный инвентарь</t>
  </si>
  <si>
    <t>моющие ,дезинфицирующие средства</t>
  </si>
  <si>
    <t>бытовые электротовары</t>
  </si>
  <si>
    <t>картриджи</t>
  </si>
  <si>
    <t>бумага для оргтехники</t>
  </si>
  <si>
    <t>комплектующие для оргтехники</t>
  </si>
  <si>
    <t>средства индивидуальной защиты</t>
  </si>
  <si>
    <t>наглядные пособия по охране труда, ГО</t>
  </si>
  <si>
    <t>ГСМ</t>
  </si>
  <si>
    <t>запасные части к автомобилю</t>
  </si>
  <si>
    <t>СВОД ПО ГБОУ</t>
  </si>
  <si>
    <t>гос.услуги</t>
  </si>
  <si>
    <t>сод-е имущ-ва</t>
  </si>
  <si>
    <t>итого гос.услуги</t>
  </si>
  <si>
    <t>итого сод-е имущ-ва</t>
  </si>
  <si>
    <t>ВСЕГО ПО ГБОУ</t>
  </si>
  <si>
    <t>Руководитель учреждения</t>
  </si>
  <si>
    <t>Цындря Н.М.</t>
  </si>
  <si>
    <t>Экономист</t>
  </si>
  <si>
    <t>Рыжкова Т.Л.</t>
  </si>
  <si>
    <t>приобретение аттестатов</t>
  </si>
  <si>
    <t>Субсидии на 2014 год на выполнение государственной услуги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</si>
</sst>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_-* #,##0.0_р_._-;\-* #,##0.0_р_._-;_-* &quot;-&quot;?_р_._-;_-@_-"/>
  </numFmts>
  <fonts count="2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8"/>
      <name val="Arial"/>
      <family val="2"/>
      <charset val="204"/>
    </font>
    <font>
      <i/>
      <sz val="10"/>
      <name val="Arial"/>
      <family val="2"/>
      <charset val="204"/>
    </font>
    <font>
      <i/>
      <sz val="12"/>
      <name val="Arial"/>
      <family val="2"/>
      <charset val="204"/>
    </font>
    <font>
      <b/>
      <i/>
      <sz val="14"/>
      <name val="Arial"/>
      <family val="2"/>
      <charset val="204"/>
    </font>
    <font>
      <b/>
      <i/>
      <u/>
      <sz val="14"/>
      <name val="Arial"/>
      <family val="2"/>
      <charset val="204"/>
    </font>
    <font>
      <b/>
      <i/>
      <sz val="12"/>
      <color indexed="10"/>
      <name val="Arial"/>
      <family val="2"/>
      <charset val="204"/>
    </font>
    <font>
      <b/>
      <i/>
      <sz val="16"/>
      <color indexed="10"/>
      <name val="Arial"/>
      <family val="2"/>
      <charset val="204"/>
    </font>
    <font>
      <b/>
      <i/>
      <sz val="18"/>
      <color indexed="12"/>
      <name val="Arial"/>
      <family val="2"/>
      <charset val="204"/>
    </font>
    <font>
      <b/>
      <i/>
      <sz val="16"/>
      <color indexed="12"/>
      <name val="Arial"/>
      <family val="2"/>
      <charset val="204"/>
    </font>
    <font>
      <b/>
      <i/>
      <sz val="16"/>
      <name val="Arial"/>
      <family val="2"/>
      <charset val="204"/>
    </font>
    <font>
      <b/>
      <i/>
      <sz val="12"/>
      <name val="Arial"/>
      <family val="2"/>
      <charset val="204"/>
    </font>
    <font>
      <i/>
      <sz val="11"/>
      <name val="Arial"/>
      <family val="2"/>
      <charset val="204"/>
    </font>
    <font>
      <b/>
      <i/>
      <sz val="12"/>
      <color indexed="14"/>
      <name val="Arial"/>
      <family val="2"/>
      <charset val="204"/>
    </font>
    <font>
      <i/>
      <sz val="11"/>
      <color indexed="8"/>
      <name val="Arial"/>
      <family val="2"/>
      <charset val="204"/>
    </font>
    <font>
      <i/>
      <sz val="12"/>
      <color indexed="14"/>
      <name val="Arial"/>
      <family val="2"/>
      <charset val="204"/>
    </font>
    <font>
      <i/>
      <sz val="12"/>
      <color indexed="8"/>
      <name val="Arial"/>
      <family val="2"/>
      <charset val="204"/>
    </font>
    <font>
      <b/>
      <i/>
      <sz val="11"/>
      <color indexed="57"/>
      <name val="Arial"/>
      <family val="2"/>
      <charset val="204"/>
    </font>
    <font>
      <sz val="10"/>
      <name val="Arial"/>
      <family val="2"/>
      <charset val="204"/>
    </font>
    <font>
      <i/>
      <sz val="11"/>
      <color indexed="8"/>
      <name val="Arial Cyr"/>
      <charset val="204"/>
    </font>
    <font>
      <i/>
      <sz val="11"/>
      <name val="Arial Cyr"/>
      <charset val="204"/>
    </font>
    <font>
      <b/>
      <i/>
      <sz val="12"/>
      <color rgb="FFFF0000"/>
      <name val="Arial"/>
      <family val="2"/>
      <charset val="204"/>
    </font>
    <font>
      <b/>
      <i/>
      <sz val="16"/>
      <color rgb="FF0000FF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24" fillId="0" borderId="0"/>
    <xf numFmtId="0" fontId="24" fillId="0" borderId="0"/>
    <xf numFmtId="0" fontId="25" fillId="0" borderId="0"/>
  </cellStyleXfs>
  <cellXfs count="113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 applyAlignment="1">
      <alignment horizontal="right"/>
    </xf>
    <xf numFmtId="4" fontId="4" fillId="0" borderId="0" xfId="1" applyNumberFormat="1" applyFont="1" applyAlignment="1">
      <alignment horizontal="right"/>
    </xf>
    <xf numFmtId="0" fontId="3" fillId="0" borderId="0" xfId="1" applyFont="1" applyAlignment="1">
      <alignment horizontal="right"/>
    </xf>
    <xf numFmtId="0" fontId="1" fillId="0" borderId="0" xfId="1"/>
    <xf numFmtId="0" fontId="5" fillId="0" borderId="0" xfId="1" applyFont="1"/>
    <xf numFmtId="0" fontId="6" fillId="0" borderId="0" xfId="1" applyFont="1"/>
    <xf numFmtId="0" fontId="2" fillId="2" borderId="1" xfId="1" applyFont="1" applyFill="1" applyBorder="1"/>
    <xf numFmtId="0" fontId="3" fillId="2" borderId="1" xfId="1" applyFont="1" applyFill="1" applyBorder="1" applyAlignment="1">
      <alignment horizontal="center" wrapText="1"/>
    </xf>
    <xf numFmtId="4" fontId="4" fillId="2" borderId="1" xfId="1" applyNumberFormat="1" applyFont="1" applyFill="1" applyBorder="1" applyAlignment="1">
      <alignment horizontal="center" wrapText="1"/>
    </xf>
    <xf numFmtId="0" fontId="3" fillId="2" borderId="2" xfId="1" applyFont="1" applyFill="1" applyBorder="1" applyAlignment="1">
      <alignment horizontal="center" wrapText="1"/>
    </xf>
    <xf numFmtId="0" fontId="7" fillId="2" borderId="1" xfId="1" applyFont="1" applyFill="1" applyBorder="1" applyAlignment="1">
      <alignment horizontal="center" wrapText="1"/>
    </xf>
    <xf numFmtId="0" fontId="8" fillId="3" borderId="1" xfId="1" applyFont="1" applyFill="1" applyBorder="1"/>
    <xf numFmtId="0" fontId="8" fillId="3" borderId="3" xfId="1" applyFont="1" applyFill="1" applyBorder="1"/>
    <xf numFmtId="0" fontId="4" fillId="3" borderId="3" xfId="1" applyFont="1" applyFill="1" applyBorder="1" applyAlignment="1">
      <alignment horizontal="right" wrapText="1"/>
    </xf>
    <xf numFmtId="4" fontId="4" fillId="3" borderId="3" xfId="1" applyNumberFormat="1" applyFont="1" applyFill="1" applyBorder="1" applyAlignment="1">
      <alignment horizontal="right" wrapText="1"/>
    </xf>
    <xf numFmtId="0" fontId="4" fillId="3" borderId="4" xfId="1" applyFont="1" applyFill="1" applyBorder="1" applyAlignment="1">
      <alignment horizontal="right" wrapText="1"/>
    </xf>
    <xf numFmtId="164" fontId="9" fillId="3" borderId="1" xfId="1" applyNumberFormat="1" applyFont="1" applyFill="1" applyBorder="1" applyAlignment="1">
      <alignment horizontal="right" wrapText="1"/>
    </xf>
    <xf numFmtId="0" fontId="10" fillId="4" borderId="1" xfId="1" applyFont="1" applyFill="1" applyBorder="1"/>
    <xf numFmtId="0" fontId="4" fillId="4" borderId="1" xfId="1" applyFont="1" applyFill="1" applyBorder="1" applyAlignment="1">
      <alignment horizontal="right"/>
    </xf>
    <xf numFmtId="4" fontId="4" fillId="4" borderId="1" xfId="1" applyNumberFormat="1" applyFont="1" applyFill="1" applyBorder="1" applyAlignment="1">
      <alignment horizontal="right"/>
    </xf>
    <xf numFmtId="0" fontId="4" fillId="4" borderId="2" xfId="1" applyFont="1" applyFill="1" applyBorder="1" applyAlignment="1">
      <alignment horizontal="right"/>
    </xf>
    <xf numFmtId="164" fontId="11" fillId="5" borderId="1" xfId="1" applyNumberFormat="1" applyFont="1" applyFill="1" applyBorder="1" applyAlignment="1">
      <alignment horizontal="right" wrapText="1"/>
    </xf>
    <xf numFmtId="164" fontId="1" fillId="4" borderId="0" xfId="1" applyNumberFormat="1" applyFill="1"/>
    <xf numFmtId="0" fontId="1" fillId="4" borderId="0" xfId="1" applyFill="1"/>
    <xf numFmtId="0" fontId="12" fillId="6" borderId="1" xfId="1" applyFont="1" applyFill="1" applyBorder="1"/>
    <xf numFmtId="0" fontId="12" fillId="0" borderId="1" xfId="1" applyFont="1" applyBorder="1"/>
    <xf numFmtId="0" fontId="4" fillId="0" borderId="1" xfId="1" applyFont="1" applyBorder="1" applyAlignment="1">
      <alignment horizontal="right"/>
    </xf>
    <xf numFmtId="164" fontId="4" fillId="0" borderId="1" xfId="1" applyNumberFormat="1" applyFont="1" applyBorder="1" applyAlignment="1">
      <alignment horizontal="right"/>
    </xf>
    <xf numFmtId="165" fontId="4" fillId="0" borderId="2" xfId="1" applyNumberFormat="1" applyFont="1" applyBorder="1" applyAlignment="1">
      <alignment horizontal="right"/>
    </xf>
    <xf numFmtId="164" fontId="12" fillId="0" borderId="1" xfId="1" applyNumberFormat="1" applyFont="1" applyFill="1" applyBorder="1" applyAlignment="1">
      <alignment horizontal="right" wrapText="1"/>
    </xf>
    <xf numFmtId="0" fontId="4" fillId="0" borderId="1" xfId="1" applyFont="1" applyBorder="1"/>
    <xf numFmtId="164" fontId="4" fillId="0" borderId="1" xfId="1" applyNumberFormat="1" applyFont="1" applyFill="1" applyBorder="1" applyAlignment="1">
      <alignment horizontal="right" wrapText="1"/>
    </xf>
    <xf numFmtId="0" fontId="12" fillId="7" borderId="1" xfId="1" applyFont="1" applyFill="1" applyBorder="1" applyAlignment="1">
      <alignment horizontal="left"/>
    </xf>
    <xf numFmtId="0" fontId="4" fillId="7" borderId="1" xfId="1" applyFont="1" applyFill="1" applyBorder="1" applyAlignment="1">
      <alignment horizontal="left"/>
    </xf>
    <xf numFmtId="4" fontId="4" fillId="0" borderId="1" xfId="1" applyNumberFormat="1" applyFont="1" applyBorder="1" applyAlignment="1">
      <alignment horizontal="right"/>
    </xf>
    <xf numFmtId="0" fontId="4" fillId="0" borderId="2" xfId="1" applyFont="1" applyBorder="1" applyAlignment="1">
      <alignment horizontal="right"/>
    </xf>
    <xf numFmtId="3" fontId="4" fillId="0" borderId="1" xfId="1" applyNumberFormat="1" applyFont="1" applyFill="1" applyBorder="1" applyAlignment="1">
      <alignment horizontal="right" wrapText="1"/>
    </xf>
    <xf numFmtId="0" fontId="10" fillId="4" borderId="1" xfId="1" applyFont="1" applyFill="1" applyBorder="1" applyAlignment="1">
      <alignment horizontal="left"/>
    </xf>
    <xf numFmtId="3" fontId="4" fillId="4" borderId="1" xfId="1" applyNumberFormat="1" applyFont="1" applyFill="1" applyBorder="1" applyAlignment="1">
      <alignment horizontal="right"/>
    </xf>
    <xf numFmtId="0" fontId="12" fillId="0" borderId="1" xfId="1" applyFont="1" applyBorder="1" applyAlignment="1">
      <alignment horizontal="left"/>
    </xf>
    <xf numFmtId="3" fontId="4" fillId="0" borderId="1" xfId="1" applyNumberFormat="1" applyFont="1" applyBorder="1" applyAlignment="1">
      <alignment horizontal="right"/>
    </xf>
    <xf numFmtId="164" fontId="4" fillId="8" borderId="1" xfId="1" applyNumberFormat="1" applyFont="1" applyFill="1" applyBorder="1" applyAlignment="1">
      <alignment horizontal="right"/>
    </xf>
    <xf numFmtId="4" fontId="4" fillId="8" borderId="1" xfId="1" applyNumberFormat="1" applyFont="1" applyFill="1" applyBorder="1" applyAlignment="1">
      <alignment horizontal="right"/>
    </xf>
    <xf numFmtId="0" fontId="13" fillId="0" borderId="1" xfId="1" applyFont="1" applyBorder="1" applyAlignment="1">
      <alignment horizontal="left"/>
    </xf>
    <xf numFmtId="0" fontId="10" fillId="0" borderId="1" xfId="1" applyFont="1" applyFill="1" applyBorder="1"/>
    <xf numFmtId="0" fontId="4" fillId="0" borderId="1" xfId="1" applyFont="1" applyFill="1" applyBorder="1" applyAlignment="1">
      <alignment horizontal="right"/>
    </xf>
    <xf numFmtId="4" fontId="4" fillId="0" borderId="1" xfId="1" applyNumberFormat="1" applyFont="1" applyFill="1" applyBorder="1" applyAlignment="1">
      <alignment horizontal="right"/>
    </xf>
    <xf numFmtId="0" fontId="4" fillId="0" borderId="2" xfId="1" applyFont="1" applyFill="1" applyBorder="1" applyAlignment="1">
      <alignment horizontal="right"/>
    </xf>
    <xf numFmtId="164" fontId="12" fillId="0" borderId="1" xfId="1" applyNumberFormat="1" applyFont="1" applyFill="1" applyBorder="1" applyAlignment="1">
      <alignment horizontal="right"/>
    </xf>
    <xf numFmtId="0" fontId="14" fillId="0" borderId="1" xfId="1" applyFont="1" applyBorder="1"/>
    <xf numFmtId="0" fontId="15" fillId="8" borderId="1" xfId="1" applyFont="1" applyFill="1" applyBorder="1"/>
    <xf numFmtId="165" fontId="4" fillId="0" borderId="1" xfId="1" applyNumberFormat="1" applyFont="1" applyBorder="1" applyAlignment="1">
      <alignment horizontal="right"/>
    </xf>
    <xf numFmtId="164" fontId="16" fillId="0" borderId="1" xfId="1" applyNumberFormat="1" applyFont="1" applyBorder="1" applyAlignment="1">
      <alignment horizontal="right"/>
    </xf>
    <xf numFmtId="0" fontId="14" fillId="0" borderId="1" xfId="1" applyFont="1" applyBorder="1" applyAlignment="1">
      <alignment horizontal="left"/>
    </xf>
    <xf numFmtId="4" fontId="17" fillId="0" borderId="1" xfId="1" applyNumberFormat="1" applyFont="1" applyBorder="1" applyAlignment="1">
      <alignment horizontal="right"/>
    </xf>
    <xf numFmtId="0" fontId="13" fillId="0" borderId="1" xfId="1" applyFont="1" applyBorder="1"/>
    <xf numFmtId="0" fontId="10" fillId="6" borderId="1" xfId="1" applyFont="1" applyFill="1" applyBorder="1"/>
    <xf numFmtId="0" fontId="10" fillId="7" borderId="1" xfId="1" applyFont="1" applyFill="1" applyBorder="1"/>
    <xf numFmtId="0" fontId="4" fillId="0" borderId="1" xfId="1" applyFont="1" applyFill="1" applyBorder="1" applyAlignment="1">
      <alignment horizontal="left"/>
    </xf>
    <xf numFmtId="0" fontId="15" fillId="0" borderId="1" xfId="1" applyFont="1" applyBorder="1"/>
    <xf numFmtId="0" fontId="13" fillId="0" borderId="1" xfId="1" applyFont="1" applyBorder="1" applyAlignment="1">
      <alignment wrapText="1"/>
    </xf>
    <xf numFmtId="0" fontId="18" fillId="0" borderId="1" xfId="1" applyFont="1" applyBorder="1"/>
    <xf numFmtId="0" fontId="15" fillId="8" borderId="1" xfId="1" applyFont="1" applyFill="1" applyBorder="1" applyAlignment="1">
      <alignment horizontal="left" vertical="center" wrapText="1"/>
    </xf>
    <xf numFmtId="0" fontId="13" fillId="8" borderId="1" xfId="1" applyFont="1" applyFill="1" applyBorder="1" applyAlignment="1">
      <alignment horizontal="left"/>
    </xf>
    <xf numFmtId="0" fontId="15" fillId="0" borderId="3" xfId="2" applyFont="1" applyFill="1" applyBorder="1" applyAlignment="1">
      <alignment vertical="center" wrapText="1"/>
    </xf>
    <xf numFmtId="0" fontId="15" fillId="0" borderId="1" xfId="2" applyFont="1" applyFill="1" applyBorder="1" applyAlignment="1">
      <alignment vertical="center" wrapText="1"/>
    </xf>
    <xf numFmtId="166" fontId="15" fillId="0" borderId="3" xfId="2" applyNumberFormat="1" applyFont="1" applyFill="1" applyBorder="1" applyAlignment="1">
      <alignment vertical="center" wrapText="1"/>
    </xf>
    <xf numFmtId="0" fontId="13" fillId="8" borderId="3" xfId="1" applyFont="1" applyFill="1" applyBorder="1" applyAlignment="1">
      <alignment horizontal="left"/>
    </xf>
    <xf numFmtId="0" fontId="4" fillId="0" borderId="3" xfId="1" applyFont="1" applyBorder="1" applyAlignment="1">
      <alignment horizontal="right"/>
    </xf>
    <xf numFmtId="0" fontId="4" fillId="0" borderId="4" xfId="1" applyFont="1" applyBorder="1" applyAlignment="1">
      <alignment horizontal="right"/>
    </xf>
    <xf numFmtId="166" fontId="15" fillId="0" borderId="1" xfId="2" applyNumberFormat="1" applyFont="1" applyFill="1" applyBorder="1" applyAlignment="1">
      <alignment vertical="center" wrapText="1"/>
    </xf>
    <xf numFmtId="0" fontId="13" fillId="8" borderId="1" xfId="1" applyFont="1" applyFill="1" applyBorder="1" applyAlignment="1"/>
    <xf numFmtId="0" fontId="13" fillId="8" borderId="1" xfId="1" applyFont="1" applyFill="1" applyBorder="1" applyAlignment="1">
      <alignment vertical="center"/>
    </xf>
    <xf numFmtId="0" fontId="13" fillId="0" borderId="1" xfId="1" applyFont="1" applyFill="1" applyBorder="1" applyAlignment="1">
      <alignment horizontal="left"/>
    </xf>
    <xf numFmtId="0" fontId="13" fillId="8" borderId="1" xfId="1" applyFont="1" applyFill="1" applyBorder="1" applyAlignment="1">
      <alignment vertical="center" wrapText="1"/>
    </xf>
    <xf numFmtId="0" fontId="20" fillId="8" borderId="1" xfId="1" applyFont="1" applyFill="1" applyBorder="1" applyAlignment="1">
      <alignment vertical="center" wrapText="1"/>
    </xf>
    <xf numFmtId="0" fontId="18" fillId="8" borderId="1" xfId="1" applyFont="1" applyFill="1" applyBorder="1" applyAlignment="1">
      <alignment vertical="center" wrapText="1"/>
    </xf>
    <xf numFmtId="0" fontId="21" fillId="8" borderId="2" xfId="1" applyFont="1" applyFill="1" applyBorder="1" applyAlignment="1">
      <alignment vertical="center" wrapText="1"/>
    </xf>
    <xf numFmtId="0" fontId="21" fillId="8" borderId="2" xfId="1" applyFont="1" applyFill="1" applyBorder="1" applyAlignment="1">
      <alignment wrapText="1"/>
    </xf>
    <xf numFmtId="0" fontId="13" fillId="0" borderId="1" xfId="1" applyFont="1" applyBorder="1" applyAlignment="1">
      <alignment horizontal="left" wrapText="1"/>
    </xf>
    <xf numFmtId="0" fontId="13" fillId="8" borderId="1" xfId="1" applyFont="1" applyFill="1" applyBorder="1" applyAlignment="1">
      <alignment horizontal="left" wrapText="1"/>
    </xf>
    <xf numFmtId="0" fontId="10" fillId="4" borderId="1" xfId="1" applyFont="1" applyFill="1" applyBorder="1" applyAlignment="1">
      <alignment vertical="center" wrapText="1"/>
    </xf>
    <xf numFmtId="0" fontId="15" fillId="8" borderId="1" xfId="1" applyFont="1" applyFill="1" applyBorder="1" applyAlignment="1">
      <alignment vertical="center"/>
    </xf>
    <xf numFmtId="0" fontId="21" fillId="8" borderId="3" xfId="1" applyFont="1" applyFill="1" applyBorder="1" applyAlignment="1">
      <alignment vertical="center" wrapText="1"/>
    </xf>
    <xf numFmtId="0" fontId="21" fillId="8" borderId="1" xfId="1" applyFont="1" applyFill="1" applyBorder="1" applyAlignment="1">
      <alignment vertical="center" wrapText="1"/>
    </xf>
    <xf numFmtId="0" fontId="15" fillId="8" borderId="0" xfId="1" applyFont="1" applyFill="1" applyBorder="1" applyAlignment="1">
      <alignment vertical="center"/>
    </xf>
    <xf numFmtId="0" fontId="20" fillId="8" borderId="3" xfId="1" applyFont="1" applyFill="1" applyBorder="1" applyAlignment="1">
      <alignment vertical="center" wrapText="1"/>
    </xf>
    <xf numFmtId="0" fontId="15" fillId="8" borderId="1" xfId="1" applyFont="1" applyFill="1" applyBorder="1" applyAlignment="1">
      <alignment vertical="center" wrapText="1"/>
    </xf>
    <xf numFmtId="0" fontId="15" fillId="8" borderId="1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4" fillId="0" borderId="0" xfId="1" applyFont="1" applyBorder="1" applyAlignment="1">
      <alignment horizontal="right"/>
    </xf>
    <xf numFmtId="4" fontId="4" fillId="0" borderId="0" xfId="1" applyNumberFormat="1" applyFont="1" applyBorder="1" applyAlignment="1">
      <alignment horizontal="right"/>
    </xf>
    <xf numFmtId="164" fontId="4" fillId="0" borderId="0" xfId="1" applyNumberFormat="1" applyFont="1" applyFill="1" applyBorder="1" applyAlignment="1">
      <alignment horizontal="right" wrapText="1"/>
    </xf>
    <xf numFmtId="164" fontId="4" fillId="8" borderId="0" xfId="1" applyNumberFormat="1" applyFont="1" applyFill="1" applyBorder="1" applyAlignment="1">
      <alignment horizontal="right"/>
    </xf>
    <xf numFmtId="0" fontId="21" fillId="0" borderId="1" xfId="1" applyFont="1" applyBorder="1"/>
    <xf numFmtId="0" fontId="12" fillId="0" borderId="1" xfId="1" applyFont="1" applyFill="1" applyBorder="1" applyAlignment="1">
      <alignment horizontal="center"/>
    </xf>
    <xf numFmtId="164" fontId="21" fillId="0" borderId="1" xfId="1" applyNumberFormat="1" applyFont="1" applyBorder="1" applyAlignment="1">
      <alignment horizontal="right"/>
    </xf>
    <xf numFmtId="0" fontId="21" fillId="0" borderId="0" xfId="1" applyFont="1"/>
    <xf numFmtId="164" fontId="13" fillId="0" borderId="1" xfId="1" applyNumberFormat="1" applyFont="1" applyBorder="1" applyAlignment="1">
      <alignment horizontal="right"/>
    </xf>
    <xf numFmtId="0" fontId="21" fillId="0" borderId="3" xfId="1" applyFont="1" applyBorder="1"/>
    <xf numFmtId="0" fontId="12" fillId="0" borderId="3" xfId="1" applyFont="1" applyFill="1" applyBorder="1" applyAlignment="1">
      <alignment horizontal="center"/>
    </xf>
    <xf numFmtId="164" fontId="13" fillId="0" borderId="3" xfId="1" applyNumberFormat="1" applyFont="1" applyBorder="1" applyAlignment="1">
      <alignment horizontal="right"/>
    </xf>
    <xf numFmtId="164" fontId="22" fillId="0" borderId="1" xfId="1" applyNumberFormat="1" applyFont="1" applyBorder="1" applyAlignment="1">
      <alignment horizontal="right"/>
    </xf>
    <xf numFmtId="164" fontId="23" fillId="0" borderId="1" xfId="1" applyNumberFormat="1" applyFont="1" applyBorder="1" applyAlignment="1">
      <alignment horizontal="right"/>
    </xf>
    <xf numFmtId="0" fontId="12" fillId="0" borderId="2" xfId="1" applyFont="1" applyFill="1" applyBorder="1" applyAlignment="1">
      <alignment horizontal="center"/>
    </xf>
    <xf numFmtId="0" fontId="12" fillId="0" borderId="6" xfId="1" applyFont="1" applyFill="1" applyBorder="1" applyAlignment="1">
      <alignment horizontal="center"/>
    </xf>
    <xf numFmtId="0" fontId="6" fillId="0" borderId="0" xfId="1" applyFont="1" applyAlignment="1">
      <alignment horizontal="left" wrapText="1"/>
    </xf>
    <xf numFmtId="4" fontId="22" fillId="0" borderId="5" xfId="1" applyNumberFormat="1" applyFont="1" applyBorder="1" applyAlignment="1">
      <alignment horizontal="center"/>
    </xf>
    <xf numFmtId="0" fontId="12" fillId="0" borderId="2" xfId="1" applyFont="1" applyBorder="1" applyAlignment="1">
      <alignment horizontal="center"/>
    </xf>
    <xf numFmtId="0" fontId="12" fillId="0" borderId="6" xfId="1" applyFont="1" applyBorder="1" applyAlignment="1">
      <alignment horizontal="center"/>
    </xf>
  </cellXfs>
  <cellStyles count="9">
    <cellStyle name="Обычный" xfId="0" builtinId="0"/>
    <cellStyle name="Обычный 14" xfId="3"/>
    <cellStyle name="Обычный 2" xfId="1"/>
    <cellStyle name="Обычный 3" xfId="4"/>
    <cellStyle name="Обычный 4" xfId="5"/>
    <cellStyle name="Обычный 7" xfId="6"/>
    <cellStyle name="Обычный 8" xfId="7"/>
    <cellStyle name="Обычный_Расчет бюджета_экплуатация_2011_Петроградский" xfId="2"/>
    <cellStyle name="Стиль 1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38100</xdr:colOff>
      <xdr:row>161</xdr:row>
      <xdr:rowOff>0</xdr:rowOff>
    </xdr:from>
    <xdr:to>
      <xdr:col>40</xdr:col>
      <xdr:colOff>38100</xdr:colOff>
      <xdr:row>171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 flipV="1">
          <a:off x="30718125" y="24107775"/>
          <a:ext cx="0" cy="1562100"/>
        </a:xfrm>
        <a:prstGeom prst="rightBrace">
          <a:avLst>
            <a:gd name="adj1" fmla="val -2147483648"/>
            <a:gd name="adj2" fmla="val 6336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381000</xdr:colOff>
      <xdr:row>156</xdr:row>
      <xdr:rowOff>180975</xdr:rowOff>
    </xdr:from>
    <xdr:to>
      <xdr:col>25</xdr:col>
      <xdr:colOff>381000</xdr:colOff>
      <xdr:row>161</xdr:row>
      <xdr:rowOff>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21917025" y="23202900"/>
          <a:ext cx="0" cy="904875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38100</xdr:colOff>
      <xdr:row>161</xdr:row>
      <xdr:rowOff>0</xdr:rowOff>
    </xdr:from>
    <xdr:to>
      <xdr:col>40</xdr:col>
      <xdr:colOff>38100</xdr:colOff>
      <xdr:row>171</xdr:row>
      <xdr:rowOff>0</xdr:rowOff>
    </xdr:to>
    <xdr:sp macro="" textlink="">
      <xdr:nvSpPr>
        <xdr:cNvPr id="4" name="AutoShape 1"/>
        <xdr:cNvSpPr>
          <a:spLocks/>
        </xdr:cNvSpPr>
      </xdr:nvSpPr>
      <xdr:spPr bwMode="auto">
        <a:xfrm flipV="1">
          <a:off x="30718125" y="24107775"/>
          <a:ext cx="0" cy="1562100"/>
        </a:xfrm>
        <a:prstGeom prst="rightBrace">
          <a:avLst>
            <a:gd name="adj1" fmla="val -2147483648"/>
            <a:gd name="adj2" fmla="val 6336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381000</xdr:colOff>
      <xdr:row>156</xdr:row>
      <xdr:rowOff>180975</xdr:rowOff>
    </xdr:from>
    <xdr:to>
      <xdr:col>25</xdr:col>
      <xdr:colOff>381000</xdr:colOff>
      <xdr:row>161</xdr:row>
      <xdr:rowOff>0</xdr:rowOff>
    </xdr:to>
    <xdr:sp macro="" textlink="">
      <xdr:nvSpPr>
        <xdr:cNvPr id="5" name="AutoShape 2"/>
        <xdr:cNvSpPr>
          <a:spLocks/>
        </xdr:cNvSpPr>
      </xdr:nvSpPr>
      <xdr:spPr bwMode="auto">
        <a:xfrm>
          <a:off x="21917025" y="23202900"/>
          <a:ext cx="0" cy="904875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38100</xdr:colOff>
      <xdr:row>161</xdr:row>
      <xdr:rowOff>0</xdr:rowOff>
    </xdr:from>
    <xdr:to>
      <xdr:col>40</xdr:col>
      <xdr:colOff>38100</xdr:colOff>
      <xdr:row>171</xdr:row>
      <xdr:rowOff>0</xdr:rowOff>
    </xdr:to>
    <xdr:sp macro="" textlink="">
      <xdr:nvSpPr>
        <xdr:cNvPr id="6" name="AutoShape 1"/>
        <xdr:cNvSpPr>
          <a:spLocks/>
        </xdr:cNvSpPr>
      </xdr:nvSpPr>
      <xdr:spPr bwMode="auto">
        <a:xfrm flipV="1">
          <a:off x="30718125" y="24107775"/>
          <a:ext cx="0" cy="1562100"/>
        </a:xfrm>
        <a:prstGeom prst="rightBrace">
          <a:avLst>
            <a:gd name="adj1" fmla="val -2147483648"/>
            <a:gd name="adj2" fmla="val 6336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381000</xdr:colOff>
      <xdr:row>156</xdr:row>
      <xdr:rowOff>180975</xdr:rowOff>
    </xdr:from>
    <xdr:to>
      <xdr:col>25</xdr:col>
      <xdr:colOff>381000</xdr:colOff>
      <xdr:row>161</xdr:row>
      <xdr:rowOff>0</xdr:rowOff>
    </xdr:to>
    <xdr:sp macro="" textlink="">
      <xdr:nvSpPr>
        <xdr:cNvPr id="7" name="AutoShape 2"/>
        <xdr:cNvSpPr>
          <a:spLocks/>
        </xdr:cNvSpPr>
      </xdr:nvSpPr>
      <xdr:spPr bwMode="auto">
        <a:xfrm>
          <a:off x="21917025" y="23202900"/>
          <a:ext cx="0" cy="904875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38100</xdr:colOff>
      <xdr:row>161</xdr:row>
      <xdr:rowOff>0</xdr:rowOff>
    </xdr:from>
    <xdr:to>
      <xdr:col>40</xdr:col>
      <xdr:colOff>38100</xdr:colOff>
      <xdr:row>171</xdr:row>
      <xdr:rowOff>0</xdr:rowOff>
    </xdr:to>
    <xdr:sp macro="" textlink="">
      <xdr:nvSpPr>
        <xdr:cNvPr id="8" name="AutoShape 1"/>
        <xdr:cNvSpPr>
          <a:spLocks/>
        </xdr:cNvSpPr>
      </xdr:nvSpPr>
      <xdr:spPr bwMode="auto">
        <a:xfrm flipV="1">
          <a:off x="30718125" y="24107775"/>
          <a:ext cx="0" cy="1562100"/>
        </a:xfrm>
        <a:prstGeom prst="rightBrace">
          <a:avLst>
            <a:gd name="adj1" fmla="val -2147483648"/>
            <a:gd name="adj2" fmla="val 6336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381000</xdr:colOff>
      <xdr:row>156</xdr:row>
      <xdr:rowOff>180975</xdr:rowOff>
    </xdr:from>
    <xdr:to>
      <xdr:col>25</xdr:col>
      <xdr:colOff>381000</xdr:colOff>
      <xdr:row>161</xdr:row>
      <xdr:rowOff>0</xdr:rowOff>
    </xdr:to>
    <xdr:sp macro="" textlink="">
      <xdr:nvSpPr>
        <xdr:cNvPr id="9" name="AutoShape 2"/>
        <xdr:cNvSpPr>
          <a:spLocks/>
        </xdr:cNvSpPr>
      </xdr:nvSpPr>
      <xdr:spPr bwMode="auto">
        <a:xfrm>
          <a:off x="21917025" y="23202900"/>
          <a:ext cx="0" cy="904875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ia2.GUCB.000\&#1056;&#1072;&#1073;&#1086;&#1095;&#1080;&#1081;%20&#1089;&#1090;&#1086;&#1083;\&#1058;&#1072;&#1088;&#1080;&#1092;&#1080;&#1082;&#1072;&#1094;&#1080;&#1103;\&#1053;&#1054;&#1059;%20&#1058;&#1040;&#1056;&#1048;&#1060;&#1048;&#1050;&#1040;&#1062;&#1048;&#1071;\55%20&#1058;%20%2015.02.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s\TEMP\&#1041;&#1070;&#1044;&#1046;&#1045;&#1058;%202014-2016\&#1056;&#1072;&#1089;&#1096;&#1080;&#1092;&#1088;&#1086;&#1074;&#1082;&#1080;%20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кращение"/>
      <sheetName val="ШР 15.02.2009"/>
      <sheetName val="Администрация  "/>
      <sheetName val="Учителя,преподаватели "/>
      <sheetName val="Воспитатели "/>
      <sheetName val="Прочие пед.работники "/>
      <sheetName val="прочие спец."/>
      <sheetName val="Служащие"/>
      <sheetName val="Рабочие "/>
      <sheetName val="настройки"/>
      <sheetName val="Лист5"/>
      <sheetName val="Лист4"/>
      <sheetName val="Лист3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">
          <cell r="C3">
            <v>1.5</v>
          </cell>
          <cell r="D3">
            <v>1.5</v>
          </cell>
        </row>
        <row r="4">
          <cell r="C4">
            <v>1.5</v>
          </cell>
          <cell r="D4">
            <v>1.5</v>
          </cell>
        </row>
        <row r="5">
          <cell r="C5">
            <v>1.4</v>
          </cell>
          <cell r="D5">
            <v>1.4</v>
          </cell>
        </row>
        <row r="6">
          <cell r="C6">
            <v>1.2</v>
          </cell>
          <cell r="D6">
            <v>1.2</v>
          </cell>
        </row>
        <row r="7">
          <cell r="C7">
            <v>1.2</v>
          </cell>
          <cell r="D7">
            <v>1.2</v>
          </cell>
        </row>
        <row r="8">
          <cell r="C8">
            <v>1.08</v>
          </cell>
          <cell r="D8">
            <v>1.08</v>
          </cell>
        </row>
        <row r="9">
          <cell r="C9">
            <v>1.04</v>
          </cell>
          <cell r="D9">
            <v>1.04</v>
          </cell>
        </row>
        <row r="10">
          <cell r="C10">
            <v>1</v>
          </cell>
          <cell r="D10">
            <v>1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</sheetData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ПО ШКОЛАМ"/>
      <sheetName val="свод школы питание"/>
      <sheetName val="3"/>
      <sheetName val="3 учебники"/>
      <sheetName val="3 книги"/>
      <sheetName val="3п"/>
      <sheetName val="3 ремонт"/>
      <sheetName val="50"/>
      <sheetName val="50 учебники"/>
      <sheetName val="50 книги"/>
      <sheetName val="50п"/>
      <sheetName val="50 спорт"/>
      <sheetName val="51"/>
      <sheetName val="51п"/>
      <sheetName val="51 учебники"/>
      <sheetName val="51 книги"/>
      <sheetName val="51 ремонт"/>
      <sheetName val="55"/>
      <sheetName val="55 учебники"/>
      <sheetName val="55 книги"/>
      <sheetName val="55п"/>
      <sheetName val="55 оснащ"/>
      <sheetName val="55 ремонт"/>
      <sheetName val="67"/>
      <sheetName val="67п"/>
      <sheetName val="67 учебники"/>
      <sheetName val="67 книги"/>
      <sheetName val="67 ремонт"/>
      <sheetName val="75"/>
      <sheetName val="75п"/>
      <sheetName val="75 учебники"/>
      <sheetName val="75 книги"/>
      <sheetName val="75ремонт"/>
      <sheetName val="84"/>
      <sheetName val="84п"/>
      <sheetName val="84 учебники"/>
      <sheetName val="84 книги"/>
      <sheetName val="84 ремонт"/>
      <sheetName val="84 оздоровл"/>
      <sheetName val="85"/>
      <sheetName val="85п"/>
      <sheetName val="85 учебники"/>
      <sheetName val="85 книги"/>
      <sheetName val="85 соцподд"/>
      <sheetName val="86"/>
      <sheetName val="86п"/>
      <sheetName val="86 учебники"/>
      <sheetName val="86 книги"/>
      <sheetName val="86 ремонт"/>
      <sheetName val="91 (ШК И ОДО)"/>
      <sheetName val="91 (ШК)"/>
      <sheetName val="91 (ОДО)"/>
      <sheetName val="91п"/>
      <sheetName val="91 компенс"/>
      <sheetName val="91 учебники"/>
      <sheetName val="91 книги"/>
      <sheetName val="91 ремонт"/>
      <sheetName val="91 ремонт загор базы"/>
      <sheetName val="91 дист обуч"/>
      <sheetName val="610"/>
      <sheetName val="610п"/>
      <sheetName val="610 спорт"/>
      <sheetName val="610 учебники"/>
      <sheetName val="610 книги"/>
      <sheetName val="610 ремонт"/>
      <sheetName val="25 (ШК И ОДО)"/>
      <sheetName val="25 (ШК)"/>
      <sheetName val="25 (ОДО)"/>
      <sheetName val="25п"/>
      <sheetName val="25 учебники"/>
      <sheetName val="25 книги"/>
      <sheetName val="25 ремонт"/>
      <sheetName val="25 дист обуч "/>
      <sheetName val="47"/>
      <sheetName val="47п"/>
      <sheetName val="47 учебники"/>
      <sheetName val="47 книги"/>
      <sheetName val="47 ремонт"/>
      <sheetName val="56 (ШК И ОДО)"/>
      <sheetName val="56 (ШК)"/>
      <sheetName val="56 (ОДО)"/>
      <sheetName val="56п"/>
      <sheetName val="56 спорт"/>
      <sheetName val="56 учебники"/>
      <sheetName val="56 книги"/>
      <sheetName val="56 оснащ"/>
      <sheetName val="56 ремонт"/>
      <sheetName val="56 спорт зал"/>
      <sheetName val="70 (ШК И ОДО)"/>
      <sheetName val="70 (ШК)"/>
      <sheetName val="70 (ОДО)"/>
      <sheetName val="70п"/>
      <sheetName val="70 компенс"/>
      <sheetName val="70 учебники"/>
      <sheetName val="70 книги"/>
      <sheetName val="77"/>
      <sheetName val="77п"/>
      <sheetName val="77 спорт"/>
      <sheetName val="77 учебники"/>
      <sheetName val="77 книги "/>
      <sheetName val="77 оснащ"/>
      <sheetName val="77 ремонт"/>
      <sheetName val="80"/>
      <sheetName val="80п"/>
      <sheetName val="80 учебники"/>
      <sheetName val="80 книги"/>
      <sheetName val="80 ремонт"/>
      <sheetName val="82 (ШК И ОДО)"/>
      <sheetName val="82 (ШК)"/>
      <sheetName val="82 (ОДО)"/>
      <sheetName val="82п"/>
      <sheetName val="82 компенс"/>
      <sheetName val="82 учебники"/>
      <sheetName val="82 книги"/>
      <sheetName val="82 оснащ"/>
      <sheetName val="82 ремонт"/>
      <sheetName val="87"/>
      <sheetName val="87п"/>
      <sheetName val="87 учебники"/>
      <sheetName val="87 книги"/>
      <sheetName val="87 оснащ"/>
      <sheetName val="87 ремонт"/>
      <sheetName val="173"/>
      <sheetName val="173п"/>
      <sheetName val="173 учебники"/>
      <sheetName val="173 кни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>
        <row r="10">
          <cell r="G10">
            <v>30563.200000000001</v>
          </cell>
        </row>
        <row r="11">
          <cell r="G11">
            <v>123.3</v>
          </cell>
        </row>
        <row r="12">
          <cell r="G12">
            <v>3725.3</v>
          </cell>
        </row>
        <row r="15">
          <cell r="D15">
            <v>70</v>
          </cell>
        </row>
        <row r="16">
          <cell r="D16">
            <v>3</v>
          </cell>
          <cell r="G16">
            <v>39.700000000000003</v>
          </cell>
        </row>
        <row r="17">
          <cell r="G17">
            <v>0</v>
          </cell>
        </row>
        <row r="21">
          <cell r="G21">
            <v>9230.1</v>
          </cell>
        </row>
        <row r="22">
          <cell r="G22">
            <v>37.200000000000003</v>
          </cell>
        </row>
        <row r="23">
          <cell r="G23">
            <v>1125</v>
          </cell>
        </row>
        <row r="26">
          <cell r="D26">
            <v>8</v>
          </cell>
          <cell r="G26">
            <v>70.7</v>
          </cell>
        </row>
        <row r="27">
          <cell r="G27">
            <v>0</v>
          </cell>
        </row>
        <row r="28">
          <cell r="G28">
            <v>0</v>
          </cell>
        </row>
        <row r="29">
          <cell r="D29">
            <v>20</v>
          </cell>
          <cell r="G29">
            <v>13.8</v>
          </cell>
        </row>
        <row r="30">
          <cell r="G30">
            <v>0</v>
          </cell>
        </row>
        <row r="31">
          <cell r="G31">
            <v>0</v>
          </cell>
        </row>
        <row r="32">
          <cell r="E32">
            <v>25000</v>
          </cell>
          <cell r="G32">
            <v>25</v>
          </cell>
        </row>
        <row r="33">
          <cell r="E33">
            <v>10000</v>
          </cell>
          <cell r="G33">
            <v>10</v>
          </cell>
        </row>
        <row r="34">
          <cell r="E34">
            <v>3000</v>
          </cell>
          <cell r="G34">
            <v>3</v>
          </cell>
        </row>
        <row r="35">
          <cell r="G35">
            <v>0</v>
          </cell>
        </row>
        <row r="36">
          <cell r="E36">
            <v>12700</v>
          </cell>
          <cell r="G36">
            <v>12.7</v>
          </cell>
        </row>
        <row r="39">
          <cell r="D39">
            <v>2</v>
          </cell>
          <cell r="G39">
            <v>19.8</v>
          </cell>
        </row>
        <row r="41">
          <cell r="E41">
            <v>50000</v>
          </cell>
          <cell r="G41">
            <v>50</v>
          </cell>
        </row>
        <row r="45">
          <cell r="D45">
            <v>61.7</v>
          </cell>
          <cell r="G45">
            <v>280.10000000000002</v>
          </cell>
        </row>
        <row r="46">
          <cell r="G46">
            <v>0</v>
          </cell>
        </row>
        <row r="47">
          <cell r="D47">
            <v>563.29999999999995</v>
          </cell>
          <cell r="G47">
            <v>1020.7</v>
          </cell>
        </row>
        <row r="49">
          <cell r="D49">
            <v>1.5</v>
          </cell>
          <cell r="G49">
            <v>38.299999999999997</v>
          </cell>
        </row>
        <row r="50">
          <cell r="D50">
            <v>1.5</v>
          </cell>
          <cell r="G50">
            <v>44.6</v>
          </cell>
        </row>
        <row r="51">
          <cell r="G51">
            <v>0</v>
          </cell>
        </row>
        <row r="52">
          <cell r="D52">
            <v>6.3</v>
          </cell>
          <cell r="G52">
            <v>187.2</v>
          </cell>
        </row>
        <row r="53">
          <cell r="G53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D59">
            <v>190</v>
          </cell>
          <cell r="G59">
            <v>102.5</v>
          </cell>
        </row>
        <row r="60">
          <cell r="D60">
            <v>1565</v>
          </cell>
          <cell r="G60">
            <v>140.9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19.100000000000001</v>
          </cell>
        </row>
        <row r="64">
          <cell r="D64">
            <v>4204.3</v>
          </cell>
          <cell r="G64">
            <v>13.9</v>
          </cell>
        </row>
        <row r="65">
          <cell r="G65">
            <v>0</v>
          </cell>
        </row>
        <row r="66">
          <cell r="D66">
            <v>780</v>
          </cell>
          <cell r="G66">
            <v>2.6</v>
          </cell>
        </row>
        <row r="67">
          <cell r="D67">
            <v>780</v>
          </cell>
          <cell r="G67">
            <v>2.6</v>
          </cell>
        </row>
        <row r="68">
          <cell r="D68">
            <v>900</v>
          </cell>
          <cell r="G68">
            <v>10</v>
          </cell>
        </row>
        <row r="69">
          <cell r="E69">
            <v>5000</v>
          </cell>
          <cell r="G69">
            <v>5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D73">
            <v>3410</v>
          </cell>
          <cell r="G73">
            <v>133.5</v>
          </cell>
        </row>
        <row r="74">
          <cell r="G74">
            <v>0</v>
          </cell>
        </row>
        <row r="75">
          <cell r="G75">
            <v>93.3</v>
          </cell>
        </row>
        <row r="76">
          <cell r="D76">
            <v>213</v>
          </cell>
          <cell r="G76">
            <v>35.799999999999997</v>
          </cell>
        </row>
        <row r="77">
          <cell r="D77">
            <v>66</v>
          </cell>
          <cell r="G77">
            <v>41.6</v>
          </cell>
        </row>
        <row r="78">
          <cell r="D78">
            <v>0</v>
          </cell>
          <cell r="G78">
            <v>0</v>
          </cell>
        </row>
        <row r="79">
          <cell r="D79">
            <v>0</v>
          </cell>
          <cell r="G79">
            <v>0</v>
          </cell>
        </row>
        <row r="80">
          <cell r="D80">
            <v>2.37</v>
          </cell>
          <cell r="G80">
            <v>15.9</v>
          </cell>
        </row>
        <row r="81">
          <cell r="D81">
            <v>26</v>
          </cell>
          <cell r="G81">
            <v>12.1</v>
          </cell>
        </row>
        <row r="82">
          <cell r="E82">
            <v>20000</v>
          </cell>
          <cell r="G82">
            <v>20</v>
          </cell>
        </row>
        <row r="83">
          <cell r="D83">
            <v>3</v>
          </cell>
          <cell r="G83">
            <v>9.4</v>
          </cell>
        </row>
        <row r="84">
          <cell r="G84">
            <v>50.7</v>
          </cell>
        </row>
        <row r="85">
          <cell r="D85">
            <v>15</v>
          </cell>
          <cell r="G85">
            <v>23.7</v>
          </cell>
        </row>
        <row r="86">
          <cell r="D86">
            <v>15</v>
          </cell>
          <cell r="G86">
            <v>27</v>
          </cell>
        </row>
        <row r="87">
          <cell r="E87">
            <v>180000</v>
          </cell>
          <cell r="G87">
            <v>180</v>
          </cell>
        </row>
        <row r="88">
          <cell r="G88">
            <v>0</v>
          </cell>
        </row>
        <row r="89">
          <cell r="G89">
            <v>108.3</v>
          </cell>
        </row>
        <row r="90">
          <cell r="E90">
            <v>44000</v>
          </cell>
          <cell r="G90">
            <v>44</v>
          </cell>
        </row>
        <row r="91">
          <cell r="G91">
            <v>0</v>
          </cell>
        </row>
        <row r="92">
          <cell r="E92">
            <v>52300</v>
          </cell>
          <cell r="G92">
            <v>52.3</v>
          </cell>
        </row>
        <row r="93">
          <cell r="E93">
            <v>12000</v>
          </cell>
          <cell r="G93">
            <v>12</v>
          </cell>
        </row>
        <row r="94">
          <cell r="D94">
            <v>3</v>
          </cell>
          <cell r="G94">
            <v>7.1</v>
          </cell>
        </row>
        <row r="95">
          <cell r="G95">
            <v>0</v>
          </cell>
        </row>
        <row r="96">
          <cell r="E96">
            <v>218400</v>
          </cell>
          <cell r="G96">
            <v>218.4</v>
          </cell>
        </row>
        <row r="97">
          <cell r="E97">
            <v>37000</v>
          </cell>
          <cell r="G97">
            <v>37</v>
          </cell>
        </row>
        <row r="98">
          <cell r="E98">
            <v>95000</v>
          </cell>
          <cell r="G98">
            <v>95</v>
          </cell>
        </row>
        <row r="99">
          <cell r="G99">
            <v>0</v>
          </cell>
        </row>
        <row r="100">
          <cell r="E100">
            <v>54400</v>
          </cell>
          <cell r="G100">
            <v>54.4</v>
          </cell>
        </row>
        <row r="101">
          <cell r="G101">
            <v>0</v>
          </cell>
        </row>
        <row r="102">
          <cell r="E102">
            <v>32000</v>
          </cell>
          <cell r="G102">
            <v>32</v>
          </cell>
        </row>
        <row r="103">
          <cell r="E103">
            <v>105800</v>
          </cell>
          <cell r="G103">
            <v>105.8</v>
          </cell>
        </row>
        <row r="104">
          <cell r="E104">
            <v>45000</v>
          </cell>
          <cell r="G104">
            <v>45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E107">
            <v>30000</v>
          </cell>
          <cell r="G107">
            <v>30</v>
          </cell>
        </row>
        <row r="108">
          <cell r="E108">
            <v>69000</v>
          </cell>
          <cell r="G108">
            <v>69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D115">
            <v>1</v>
          </cell>
          <cell r="G115">
            <v>1.6</v>
          </cell>
        </row>
        <row r="116">
          <cell r="D116">
            <v>12</v>
          </cell>
          <cell r="G116">
            <v>16.8</v>
          </cell>
        </row>
        <row r="117">
          <cell r="G117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4">
          <cell r="G124">
            <v>0</v>
          </cell>
        </row>
        <row r="125">
          <cell r="G125">
            <v>0</v>
          </cell>
        </row>
        <row r="126">
          <cell r="G126">
            <v>0</v>
          </cell>
        </row>
        <row r="127">
          <cell r="G127">
            <v>0</v>
          </cell>
        </row>
        <row r="128">
          <cell r="G128">
            <v>0</v>
          </cell>
        </row>
        <row r="129">
          <cell r="E129">
            <v>160000</v>
          </cell>
          <cell r="G129">
            <v>160</v>
          </cell>
        </row>
        <row r="130">
          <cell r="G130">
            <v>0</v>
          </cell>
        </row>
        <row r="134">
          <cell r="E134">
            <v>10000</v>
          </cell>
          <cell r="G134">
            <v>10</v>
          </cell>
        </row>
        <row r="135">
          <cell r="E135">
            <v>25000</v>
          </cell>
          <cell r="G135">
            <v>25</v>
          </cell>
        </row>
        <row r="136">
          <cell r="D136">
            <v>75</v>
          </cell>
          <cell r="G136">
            <v>44.4</v>
          </cell>
        </row>
        <row r="137">
          <cell r="E137">
            <v>35000</v>
          </cell>
          <cell r="G137">
            <v>35</v>
          </cell>
        </row>
        <row r="138">
          <cell r="E138">
            <v>10000</v>
          </cell>
          <cell r="G138">
            <v>10</v>
          </cell>
        </row>
        <row r="139">
          <cell r="E139">
            <v>70000</v>
          </cell>
        </row>
        <row r="140">
          <cell r="G140">
            <v>0</v>
          </cell>
        </row>
        <row r="141">
          <cell r="G141">
            <v>313.8</v>
          </cell>
        </row>
        <row r="142">
          <cell r="D142">
            <v>70</v>
          </cell>
          <cell r="G142">
            <v>266.60000000000002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D145">
            <v>2</v>
          </cell>
          <cell r="G145">
            <v>2.5</v>
          </cell>
        </row>
        <row r="146">
          <cell r="D146">
            <v>2</v>
          </cell>
          <cell r="G146">
            <v>6.3</v>
          </cell>
        </row>
        <row r="147">
          <cell r="D147">
            <v>3</v>
          </cell>
          <cell r="G147">
            <v>38.4</v>
          </cell>
        </row>
        <row r="148">
          <cell r="G148">
            <v>0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0</v>
          </cell>
        </row>
        <row r="152">
          <cell r="E152">
            <v>93500</v>
          </cell>
          <cell r="G152">
            <v>93.5</v>
          </cell>
        </row>
        <row r="153">
          <cell r="G153">
            <v>0</v>
          </cell>
        </row>
        <row r="154">
          <cell r="E154">
            <v>95100</v>
          </cell>
        </row>
        <row r="155">
          <cell r="E155">
            <v>4800</v>
          </cell>
          <cell r="G155">
            <v>4.8</v>
          </cell>
        </row>
        <row r="156">
          <cell r="E156">
            <v>200000</v>
          </cell>
          <cell r="G156">
            <v>200</v>
          </cell>
        </row>
        <row r="157">
          <cell r="E157">
            <v>85000</v>
          </cell>
          <cell r="G157">
            <v>85</v>
          </cell>
        </row>
        <row r="158">
          <cell r="E158">
            <v>87300</v>
          </cell>
          <cell r="G158">
            <v>87.3</v>
          </cell>
        </row>
        <row r="159">
          <cell r="G159">
            <v>0</v>
          </cell>
        </row>
        <row r="160">
          <cell r="G160">
            <v>0</v>
          </cell>
        </row>
        <row r="161">
          <cell r="E161">
            <v>15000</v>
          </cell>
          <cell r="G161">
            <v>15</v>
          </cell>
        </row>
        <row r="164">
          <cell r="E164">
            <v>14000</v>
          </cell>
          <cell r="G164">
            <v>14</v>
          </cell>
        </row>
        <row r="166">
          <cell r="G166">
            <v>0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E169">
            <v>5000</v>
          </cell>
          <cell r="G169">
            <v>5</v>
          </cell>
        </row>
        <row r="170">
          <cell r="E170">
            <v>10000</v>
          </cell>
          <cell r="G170">
            <v>10</v>
          </cell>
        </row>
        <row r="172">
          <cell r="G172">
            <v>0</v>
          </cell>
        </row>
        <row r="173">
          <cell r="G173">
            <v>0</v>
          </cell>
        </row>
        <row r="174">
          <cell r="G174">
            <v>0</v>
          </cell>
        </row>
        <row r="175">
          <cell r="G175">
            <v>0</v>
          </cell>
        </row>
        <row r="176">
          <cell r="G176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1">
          <cell r="G181">
            <v>0</v>
          </cell>
        </row>
        <row r="182">
          <cell r="G182">
            <v>0</v>
          </cell>
        </row>
        <row r="183">
          <cell r="G183">
            <v>0</v>
          </cell>
        </row>
        <row r="184">
          <cell r="G184">
            <v>0</v>
          </cell>
        </row>
        <row r="185">
          <cell r="G185">
            <v>0</v>
          </cell>
        </row>
        <row r="186">
          <cell r="G186">
            <v>0</v>
          </cell>
        </row>
        <row r="189">
          <cell r="G189">
            <v>0</v>
          </cell>
        </row>
        <row r="190">
          <cell r="E190">
            <v>30000</v>
          </cell>
          <cell r="G190">
            <v>30</v>
          </cell>
        </row>
        <row r="191">
          <cell r="G191">
            <v>0</v>
          </cell>
        </row>
        <row r="192">
          <cell r="G192">
            <v>0</v>
          </cell>
        </row>
        <row r="193">
          <cell r="E193">
            <v>568000</v>
          </cell>
          <cell r="G193">
            <v>568</v>
          </cell>
        </row>
        <row r="194">
          <cell r="E194">
            <v>10000</v>
          </cell>
          <cell r="G194">
            <v>10</v>
          </cell>
        </row>
        <row r="195">
          <cell r="E195">
            <v>15000</v>
          </cell>
          <cell r="G195">
            <v>15</v>
          </cell>
        </row>
        <row r="196">
          <cell r="G196">
            <v>0</v>
          </cell>
        </row>
        <row r="197">
          <cell r="E197">
            <v>8000</v>
          </cell>
          <cell r="G197">
            <v>8</v>
          </cell>
        </row>
        <row r="199">
          <cell r="G199">
            <v>0</v>
          </cell>
        </row>
        <row r="200">
          <cell r="G200">
            <v>0</v>
          </cell>
        </row>
        <row r="201">
          <cell r="G201">
            <v>0</v>
          </cell>
        </row>
        <row r="202">
          <cell r="G202">
            <v>0</v>
          </cell>
        </row>
        <row r="203">
          <cell r="E203">
            <v>60000</v>
          </cell>
          <cell r="G203">
            <v>60</v>
          </cell>
        </row>
        <row r="204">
          <cell r="E204">
            <v>5000</v>
          </cell>
        </row>
        <row r="205">
          <cell r="E205">
            <v>85000</v>
          </cell>
        </row>
        <row r="206">
          <cell r="E206">
            <v>30000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0</v>
          </cell>
        </row>
      </sheetData>
      <sheetData sheetId="90">
        <row r="10">
          <cell r="G10">
            <v>2966.4</v>
          </cell>
        </row>
        <row r="15">
          <cell r="D15">
            <v>12</v>
          </cell>
        </row>
        <row r="16">
          <cell r="G16">
            <v>0</v>
          </cell>
        </row>
        <row r="17">
          <cell r="G17">
            <v>0</v>
          </cell>
        </row>
        <row r="21">
          <cell r="G21">
            <v>895.9</v>
          </cell>
        </row>
        <row r="26">
          <cell r="D26">
            <v>1</v>
          </cell>
          <cell r="G26">
            <v>8.8000000000000007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0</v>
          </cell>
        </row>
        <row r="39">
          <cell r="G39">
            <v>0</v>
          </cell>
        </row>
        <row r="41">
          <cell r="G41">
            <v>0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D59">
            <v>50</v>
          </cell>
          <cell r="G59">
            <v>27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5.3</v>
          </cell>
        </row>
        <row r="64">
          <cell r="D64">
            <v>1003.7</v>
          </cell>
          <cell r="G64">
            <v>3.3</v>
          </cell>
        </row>
        <row r="65">
          <cell r="G65">
            <v>0</v>
          </cell>
        </row>
        <row r="66">
          <cell r="D66">
            <v>315</v>
          </cell>
          <cell r="G66">
            <v>1</v>
          </cell>
        </row>
        <row r="67">
          <cell r="D67">
            <v>315</v>
          </cell>
          <cell r="G67">
            <v>1</v>
          </cell>
        </row>
        <row r="68">
          <cell r="G68">
            <v>0</v>
          </cell>
        </row>
        <row r="69">
          <cell r="G69">
            <v>0</v>
          </cell>
        </row>
        <row r="70">
          <cell r="G70">
            <v>0</v>
          </cell>
        </row>
        <row r="71">
          <cell r="D71">
            <v>40</v>
          </cell>
          <cell r="G71">
            <v>36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6">
          <cell r="G76">
            <v>0</v>
          </cell>
        </row>
        <row r="77">
          <cell r="G77">
            <v>0</v>
          </cell>
        </row>
        <row r="78">
          <cell r="G78">
            <v>0</v>
          </cell>
        </row>
        <row r="79">
          <cell r="G79">
            <v>0</v>
          </cell>
        </row>
        <row r="80">
          <cell r="G80">
            <v>0</v>
          </cell>
        </row>
        <row r="81">
          <cell r="D81">
            <v>3</v>
          </cell>
          <cell r="G81">
            <v>1.4</v>
          </cell>
        </row>
        <row r="82">
          <cell r="G82">
            <v>0</v>
          </cell>
        </row>
        <row r="83">
          <cell r="G83">
            <v>0</v>
          </cell>
        </row>
        <row r="84">
          <cell r="G84">
            <v>16.899999999999999</v>
          </cell>
        </row>
        <row r="85">
          <cell r="D85">
            <v>5</v>
          </cell>
          <cell r="G85">
            <v>7.9</v>
          </cell>
        </row>
        <row r="86">
          <cell r="D86">
            <v>5</v>
          </cell>
          <cell r="G86">
            <v>9</v>
          </cell>
        </row>
        <row r="87">
          <cell r="E87">
            <v>90000</v>
          </cell>
          <cell r="G87">
            <v>90</v>
          </cell>
        </row>
        <row r="88">
          <cell r="G88">
            <v>0</v>
          </cell>
        </row>
        <row r="89">
          <cell r="G89">
            <v>48.1</v>
          </cell>
        </row>
        <row r="90">
          <cell r="E90">
            <v>22000</v>
          </cell>
          <cell r="G90">
            <v>22</v>
          </cell>
        </row>
        <row r="91">
          <cell r="G91">
            <v>0</v>
          </cell>
        </row>
        <row r="92">
          <cell r="E92">
            <v>26100</v>
          </cell>
          <cell r="G92">
            <v>26.1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E96">
            <v>109200</v>
          </cell>
          <cell r="G96">
            <v>109.2</v>
          </cell>
        </row>
        <row r="97">
          <cell r="E97">
            <v>18500</v>
          </cell>
          <cell r="G97">
            <v>18.5</v>
          </cell>
        </row>
        <row r="98">
          <cell r="E98">
            <v>47500</v>
          </cell>
          <cell r="G98">
            <v>47.5</v>
          </cell>
        </row>
        <row r="99">
          <cell r="G99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E108">
            <v>31800</v>
          </cell>
          <cell r="G108">
            <v>31.8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7">
          <cell r="G117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4">
          <cell r="G124">
            <v>0</v>
          </cell>
        </row>
        <row r="125">
          <cell r="G125">
            <v>0</v>
          </cell>
        </row>
        <row r="126">
          <cell r="G126">
            <v>0</v>
          </cell>
        </row>
        <row r="127">
          <cell r="G127">
            <v>0</v>
          </cell>
        </row>
        <row r="128">
          <cell r="G128">
            <v>0</v>
          </cell>
        </row>
        <row r="129">
          <cell r="E129">
            <v>20300</v>
          </cell>
          <cell r="G129">
            <v>20.3</v>
          </cell>
        </row>
        <row r="130">
          <cell r="G130">
            <v>0</v>
          </cell>
        </row>
        <row r="134">
          <cell r="G134">
            <v>0</v>
          </cell>
        </row>
        <row r="135">
          <cell r="E135">
            <v>5000</v>
          </cell>
          <cell r="G135">
            <v>5</v>
          </cell>
        </row>
        <row r="136">
          <cell r="D136">
            <v>10</v>
          </cell>
          <cell r="G136">
            <v>5.9</v>
          </cell>
        </row>
        <row r="137">
          <cell r="G137">
            <v>0</v>
          </cell>
        </row>
        <row r="138">
          <cell r="G138">
            <v>0</v>
          </cell>
        </row>
        <row r="140">
          <cell r="G140">
            <v>0</v>
          </cell>
        </row>
        <row r="141">
          <cell r="G141">
            <v>0</v>
          </cell>
        </row>
        <row r="142">
          <cell r="G142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46">
          <cell r="G146">
            <v>0</v>
          </cell>
        </row>
        <row r="147">
          <cell r="G147">
            <v>0</v>
          </cell>
        </row>
        <row r="148">
          <cell r="G148">
            <v>0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0</v>
          </cell>
        </row>
        <row r="152">
          <cell r="E152">
            <v>46800</v>
          </cell>
          <cell r="G152">
            <v>46.8</v>
          </cell>
        </row>
        <row r="153">
          <cell r="G153">
            <v>0</v>
          </cell>
        </row>
        <row r="154">
          <cell r="E154">
            <v>47500</v>
          </cell>
        </row>
        <row r="155">
          <cell r="G155">
            <v>0</v>
          </cell>
        </row>
        <row r="156">
          <cell r="G156">
            <v>0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</v>
          </cell>
        </row>
        <row r="160">
          <cell r="G160">
            <v>0</v>
          </cell>
        </row>
        <row r="161">
          <cell r="G161">
            <v>0</v>
          </cell>
        </row>
        <row r="164">
          <cell r="G164">
            <v>0</v>
          </cell>
        </row>
        <row r="166">
          <cell r="G166">
            <v>0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2">
          <cell r="G172">
            <v>0</v>
          </cell>
        </row>
        <row r="173">
          <cell r="G173">
            <v>0</v>
          </cell>
        </row>
        <row r="174">
          <cell r="G174">
            <v>0</v>
          </cell>
        </row>
        <row r="175">
          <cell r="G175">
            <v>0</v>
          </cell>
        </row>
        <row r="176">
          <cell r="G176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1">
          <cell r="G181">
            <v>0</v>
          </cell>
        </row>
        <row r="182">
          <cell r="G182">
            <v>0</v>
          </cell>
        </row>
        <row r="183">
          <cell r="G183">
            <v>0</v>
          </cell>
        </row>
        <row r="184">
          <cell r="G184">
            <v>0</v>
          </cell>
        </row>
        <row r="185">
          <cell r="G185">
            <v>0</v>
          </cell>
        </row>
        <row r="186">
          <cell r="G186">
            <v>0</v>
          </cell>
        </row>
        <row r="189">
          <cell r="E189">
            <v>1092800</v>
          </cell>
          <cell r="G189">
            <v>1092.8</v>
          </cell>
        </row>
        <row r="190">
          <cell r="E190">
            <v>5000</v>
          </cell>
          <cell r="G190">
            <v>5</v>
          </cell>
        </row>
        <row r="191">
          <cell r="G191">
            <v>0</v>
          </cell>
        </row>
        <row r="192">
          <cell r="G192">
            <v>0</v>
          </cell>
        </row>
        <row r="193">
          <cell r="G193">
            <v>0</v>
          </cell>
        </row>
        <row r="194">
          <cell r="E194">
            <v>2000</v>
          </cell>
          <cell r="G194">
            <v>2</v>
          </cell>
        </row>
        <row r="195">
          <cell r="E195">
            <v>2000</v>
          </cell>
          <cell r="G195">
            <v>2</v>
          </cell>
        </row>
        <row r="196">
          <cell r="G196">
            <v>0</v>
          </cell>
        </row>
        <row r="197">
          <cell r="E197">
            <v>4000</v>
          </cell>
          <cell r="G197">
            <v>4</v>
          </cell>
        </row>
        <row r="199">
          <cell r="G199">
            <v>0</v>
          </cell>
        </row>
        <row r="200">
          <cell r="G200">
            <v>0</v>
          </cell>
        </row>
        <row r="201">
          <cell r="G201">
            <v>0</v>
          </cell>
        </row>
        <row r="202">
          <cell r="G202">
            <v>0</v>
          </cell>
        </row>
        <row r="203">
          <cell r="E203">
            <v>10000</v>
          </cell>
          <cell r="G203">
            <v>10</v>
          </cell>
        </row>
        <row r="204">
          <cell r="E204">
            <v>5000</v>
          </cell>
        </row>
        <row r="205">
          <cell r="E205">
            <v>15000</v>
          </cell>
        </row>
        <row r="206">
          <cell r="E206">
            <v>3800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0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tabColor indexed="10"/>
  </sheetPr>
  <dimension ref="A1:J244"/>
  <sheetViews>
    <sheetView tabSelected="1" view="pageBreakPreview" zoomScale="80" zoomScaleNormal="100" zoomScaleSheetLayoutView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3" sqref="A3:F3"/>
    </sheetView>
  </sheetViews>
  <sheetFormatPr defaultRowHeight="12" customHeight="1"/>
  <cols>
    <col min="1" max="1" width="85.7109375" style="2" customWidth="1"/>
    <col min="2" max="2" width="5.42578125" style="2" customWidth="1"/>
    <col min="3" max="3" width="12.140625" style="2" customWidth="1"/>
    <col min="4" max="4" width="10.42578125" style="3" customWidth="1"/>
    <col min="5" max="5" width="16.28515625" style="4" customWidth="1"/>
    <col min="6" max="6" width="9.7109375" style="3" customWidth="1"/>
    <col min="7" max="7" width="18.7109375" style="5" customWidth="1"/>
    <col min="8" max="256" width="9.140625" style="6"/>
    <col min="257" max="257" width="85.7109375" style="6" customWidth="1"/>
    <col min="258" max="258" width="5.42578125" style="6" customWidth="1"/>
    <col min="259" max="259" width="12.140625" style="6" customWidth="1"/>
    <col min="260" max="260" width="10.42578125" style="6" customWidth="1"/>
    <col min="261" max="261" width="16.28515625" style="6" customWidth="1"/>
    <col min="262" max="262" width="9.7109375" style="6" customWidth="1"/>
    <col min="263" max="263" width="18.7109375" style="6" customWidth="1"/>
    <col min="264" max="512" width="9.140625" style="6"/>
    <col min="513" max="513" width="85.7109375" style="6" customWidth="1"/>
    <col min="514" max="514" width="5.42578125" style="6" customWidth="1"/>
    <col min="515" max="515" width="12.140625" style="6" customWidth="1"/>
    <col min="516" max="516" width="10.42578125" style="6" customWidth="1"/>
    <col min="517" max="517" width="16.28515625" style="6" customWidth="1"/>
    <col min="518" max="518" width="9.7109375" style="6" customWidth="1"/>
    <col min="519" max="519" width="18.7109375" style="6" customWidth="1"/>
    <col min="520" max="768" width="9.140625" style="6"/>
    <col min="769" max="769" width="85.7109375" style="6" customWidth="1"/>
    <col min="770" max="770" width="5.42578125" style="6" customWidth="1"/>
    <col min="771" max="771" width="12.140625" style="6" customWidth="1"/>
    <col min="772" max="772" width="10.42578125" style="6" customWidth="1"/>
    <col min="773" max="773" width="16.28515625" style="6" customWidth="1"/>
    <col min="774" max="774" width="9.7109375" style="6" customWidth="1"/>
    <col min="775" max="775" width="18.7109375" style="6" customWidth="1"/>
    <col min="776" max="1024" width="9.140625" style="6"/>
    <col min="1025" max="1025" width="85.7109375" style="6" customWidth="1"/>
    <col min="1026" max="1026" width="5.42578125" style="6" customWidth="1"/>
    <col min="1027" max="1027" width="12.140625" style="6" customWidth="1"/>
    <col min="1028" max="1028" width="10.42578125" style="6" customWidth="1"/>
    <col min="1029" max="1029" width="16.28515625" style="6" customWidth="1"/>
    <col min="1030" max="1030" width="9.7109375" style="6" customWidth="1"/>
    <col min="1031" max="1031" width="18.7109375" style="6" customWidth="1"/>
    <col min="1032" max="1280" width="9.140625" style="6"/>
    <col min="1281" max="1281" width="85.7109375" style="6" customWidth="1"/>
    <col min="1282" max="1282" width="5.42578125" style="6" customWidth="1"/>
    <col min="1283" max="1283" width="12.140625" style="6" customWidth="1"/>
    <col min="1284" max="1284" width="10.42578125" style="6" customWidth="1"/>
    <col min="1285" max="1285" width="16.28515625" style="6" customWidth="1"/>
    <col min="1286" max="1286" width="9.7109375" style="6" customWidth="1"/>
    <col min="1287" max="1287" width="18.7109375" style="6" customWidth="1"/>
    <col min="1288" max="1536" width="9.140625" style="6"/>
    <col min="1537" max="1537" width="85.7109375" style="6" customWidth="1"/>
    <col min="1538" max="1538" width="5.42578125" style="6" customWidth="1"/>
    <col min="1539" max="1539" width="12.140625" style="6" customWidth="1"/>
    <col min="1540" max="1540" width="10.42578125" style="6" customWidth="1"/>
    <col min="1541" max="1541" width="16.28515625" style="6" customWidth="1"/>
    <col min="1542" max="1542" width="9.7109375" style="6" customWidth="1"/>
    <col min="1543" max="1543" width="18.7109375" style="6" customWidth="1"/>
    <col min="1544" max="1792" width="9.140625" style="6"/>
    <col min="1793" max="1793" width="85.7109375" style="6" customWidth="1"/>
    <col min="1794" max="1794" width="5.42578125" style="6" customWidth="1"/>
    <col min="1795" max="1795" width="12.140625" style="6" customWidth="1"/>
    <col min="1796" max="1796" width="10.42578125" style="6" customWidth="1"/>
    <col min="1797" max="1797" width="16.28515625" style="6" customWidth="1"/>
    <col min="1798" max="1798" width="9.7109375" style="6" customWidth="1"/>
    <col min="1799" max="1799" width="18.7109375" style="6" customWidth="1"/>
    <col min="1800" max="2048" width="9.140625" style="6"/>
    <col min="2049" max="2049" width="85.7109375" style="6" customWidth="1"/>
    <col min="2050" max="2050" width="5.42578125" style="6" customWidth="1"/>
    <col min="2051" max="2051" width="12.140625" style="6" customWidth="1"/>
    <col min="2052" max="2052" width="10.42578125" style="6" customWidth="1"/>
    <col min="2053" max="2053" width="16.28515625" style="6" customWidth="1"/>
    <col min="2054" max="2054" width="9.7109375" style="6" customWidth="1"/>
    <col min="2055" max="2055" width="18.7109375" style="6" customWidth="1"/>
    <col min="2056" max="2304" width="9.140625" style="6"/>
    <col min="2305" max="2305" width="85.7109375" style="6" customWidth="1"/>
    <col min="2306" max="2306" width="5.42578125" style="6" customWidth="1"/>
    <col min="2307" max="2307" width="12.140625" style="6" customWidth="1"/>
    <col min="2308" max="2308" width="10.42578125" style="6" customWidth="1"/>
    <col min="2309" max="2309" width="16.28515625" style="6" customWidth="1"/>
    <col min="2310" max="2310" width="9.7109375" style="6" customWidth="1"/>
    <col min="2311" max="2311" width="18.7109375" style="6" customWidth="1"/>
    <col min="2312" max="2560" width="9.140625" style="6"/>
    <col min="2561" max="2561" width="85.7109375" style="6" customWidth="1"/>
    <col min="2562" max="2562" width="5.42578125" style="6" customWidth="1"/>
    <col min="2563" max="2563" width="12.140625" style="6" customWidth="1"/>
    <col min="2564" max="2564" width="10.42578125" style="6" customWidth="1"/>
    <col min="2565" max="2565" width="16.28515625" style="6" customWidth="1"/>
    <col min="2566" max="2566" width="9.7109375" style="6" customWidth="1"/>
    <col min="2567" max="2567" width="18.7109375" style="6" customWidth="1"/>
    <col min="2568" max="2816" width="9.140625" style="6"/>
    <col min="2817" max="2817" width="85.7109375" style="6" customWidth="1"/>
    <col min="2818" max="2818" width="5.42578125" style="6" customWidth="1"/>
    <col min="2819" max="2819" width="12.140625" style="6" customWidth="1"/>
    <col min="2820" max="2820" width="10.42578125" style="6" customWidth="1"/>
    <col min="2821" max="2821" width="16.28515625" style="6" customWidth="1"/>
    <col min="2822" max="2822" width="9.7109375" style="6" customWidth="1"/>
    <col min="2823" max="2823" width="18.7109375" style="6" customWidth="1"/>
    <col min="2824" max="3072" width="9.140625" style="6"/>
    <col min="3073" max="3073" width="85.7109375" style="6" customWidth="1"/>
    <col min="3074" max="3074" width="5.42578125" style="6" customWidth="1"/>
    <col min="3075" max="3075" width="12.140625" style="6" customWidth="1"/>
    <col min="3076" max="3076" width="10.42578125" style="6" customWidth="1"/>
    <col min="3077" max="3077" width="16.28515625" style="6" customWidth="1"/>
    <col min="3078" max="3078" width="9.7109375" style="6" customWidth="1"/>
    <col min="3079" max="3079" width="18.7109375" style="6" customWidth="1"/>
    <col min="3080" max="3328" width="9.140625" style="6"/>
    <col min="3329" max="3329" width="85.7109375" style="6" customWidth="1"/>
    <col min="3330" max="3330" width="5.42578125" style="6" customWidth="1"/>
    <col min="3331" max="3331" width="12.140625" style="6" customWidth="1"/>
    <col min="3332" max="3332" width="10.42578125" style="6" customWidth="1"/>
    <col min="3333" max="3333" width="16.28515625" style="6" customWidth="1"/>
    <col min="3334" max="3334" width="9.7109375" style="6" customWidth="1"/>
    <col min="3335" max="3335" width="18.7109375" style="6" customWidth="1"/>
    <col min="3336" max="3584" width="9.140625" style="6"/>
    <col min="3585" max="3585" width="85.7109375" style="6" customWidth="1"/>
    <col min="3586" max="3586" width="5.42578125" style="6" customWidth="1"/>
    <col min="3587" max="3587" width="12.140625" style="6" customWidth="1"/>
    <col min="3588" max="3588" width="10.42578125" style="6" customWidth="1"/>
    <col min="3589" max="3589" width="16.28515625" style="6" customWidth="1"/>
    <col min="3590" max="3590" width="9.7109375" style="6" customWidth="1"/>
    <col min="3591" max="3591" width="18.7109375" style="6" customWidth="1"/>
    <col min="3592" max="3840" width="9.140625" style="6"/>
    <col min="3841" max="3841" width="85.7109375" style="6" customWidth="1"/>
    <col min="3842" max="3842" width="5.42578125" style="6" customWidth="1"/>
    <col min="3843" max="3843" width="12.140625" style="6" customWidth="1"/>
    <col min="3844" max="3844" width="10.42578125" style="6" customWidth="1"/>
    <col min="3845" max="3845" width="16.28515625" style="6" customWidth="1"/>
    <col min="3846" max="3846" width="9.7109375" style="6" customWidth="1"/>
    <col min="3847" max="3847" width="18.7109375" style="6" customWidth="1"/>
    <col min="3848" max="4096" width="9.140625" style="6"/>
    <col min="4097" max="4097" width="85.7109375" style="6" customWidth="1"/>
    <col min="4098" max="4098" width="5.42578125" style="6" customWidth="1"/>
    <col min="4099" max="4099" width="12.140625" style="6" customWidth="1"/>
    <col min="4100" max="4100" width="10.42578125" style="6" customWidth="1"/>
    <col min="4101" max="4101" width="16.28515625" style="6" customWidth="1"/>
    <col min="4102" max="4102" width="9.7109375" style="6" customWidth="1"/>
    <col min="4103" max="4103" width="18.7109375" style="6" customWidth="1"/>
    <col min="4104" max="4352" width="9.140625" style="6"/>
    <col min="4353" max="4353" width="85.7109375" style="6" customWidth="1"/>
    <col min="4354" max="4354" width="5.42578125" style="6" customWidth="1"/>
    <col min="4355" max="4355" width="12.140625" style="6" customWidth="1"/>
    <col min="4356" max="4356" width="10.42578125" style="6" customWidth="1"/>
    <col min="4357" max="4357" width="16.28515625" style="6" customWidth="1"/>
    <col min="4358" max="4358" width="9.7109375" style="6" customWidth="1"/>
    <col min="4359" max="4359" width="18.7109375" style="6" customWidth="1"/>
    <col min="4360" max="4608" width="9.140625" style="6"/>
    <col min="4609" max="4609" width="85.7109375" style="6" customWidth="1"/>
    <col min="4610" max="4610" width="5.42578125" style="6" customWidth="1"/>
    <col min="4611" max="4611" width="12.140625" style="6" customWidth="1"/>
    <col min="4612" max="4612" width="10.42578125" style="6" customWidth="1"/>
    <col min="4613" max="4613" width="16.28515625" style="6" customWidth="1"/>
    <col min="4614" max="4614" width="9.7109375" style="6" customWidth="1"/>
    <col min="4615" max="4615" width="18.7109375" style="6" customWidth="1"/>
    <col min="4616" max="4864" width="9.140625" style="6"/>
    <col min="4865" max="4865" width="85.7109375" style="6" customWidth="1"/>
    <col min="4866" max="4866" width="5.42578125" style="6" customWidth="1"/>
    <col min="4867" max="4867" width="12.140625" style="6" customWidth="1"/>
    <col min="4868" max="4868" width="10.42578125" style="6" customWidth="1"/>
    <col min="4869" max="4869" width="16.28515625" style="6" customWidth="1"/>
    <col min="4870" max="4870" width="9.7109375" style="6" customWidth="1"/>
    <col min="4871" max="4871" width="18.7109375" style="6" customWidth="1"/>
    <col min="4872" max="5120" width="9.140625" style="6"/>
    <col min="5121" max="5121" width="85.7109375" style="6" customWidth="1"/>
    <col min="5122" max="5122" width="5.42578125" style="6" customWidth="1"/>
    <col min="5123" max="5123" width="12.140625" style="6" customWidth="1"/>
    <col min="5124" max="5124" width="10.42578125" style="6" customWidth="1"/>
    <col min="5125" max="5125" width="16.28515625" style="6" customWidth="1"/>
    <col min="5126" max="5126" width="9.7109375" style="6" customWidth="1"/>
    <col min="5127" max="5127" width="18.7109375" style="6" customWidth="1"/>
    <col min="5128" max="5376" width="9.140625" style="6"/>
    <col min="5377" max="5377" width="85.7109375" style="6" customWidth="1"/>
    <col min="5378" max="5378" width="5.42578125" style="6" customWidth="1"/>
    <col min="5379" max="5379" width="12.140625" style="6" customWidth="1"/>
    <col min="5380" max="5380" width="10.42578125" style="6" customWidth="1"/>
    <col min="5381" max="5381" width="16.28515625" style="6" customWidth="1"/>
    <col min="5382" max="5382" width="9.7109375" style="6" customWidth="1"/>
    <col min="5383" max="5383" width="18.7109375" style="6" customWidth="1"/>
    <col min="5384" max="5632" width="9.140625" style="6"/>
    <col min="5633" max="5633" width="85.7109375" style="6" customWidth="1"/>
    <col min="5634" max="5634" width="5.42578125" style="6" customWidth="1"/>
    <col min="5635" max="5635" width="12.140625" style="6" customWidth="1"/>
    <col min="5636" max="5636" width="10.42578125" style="6" customWidth="1"/>
    <col min="5637" max="5637" width="16.28515625" style="6" customWidth="1"/>
    <col min="5638" max="5638" width="9.7109375" style="6" customWidth="1"/>
    <col min="5639" max="5639" width="18.7109375" style="6" customWidth="1"/>
    <col min="5640" max="5888" width="9.140625" style="6"/>
    <col min="5889" max="5889" width="85.7109375" style="6" customWidth="1"/>
    <col min="5890" max="5890" width="5.42578125" style="6" customWidth="1"/>
    <col min="5891" max="5891" width="12.140625" style="6" customWidth="1"/>
    <col min="5892" max="5892" width="10.42578125" style="6" customWidth="1"/>
    <col min="5893" max="5893" width="16.28515625" style="6" customWidth="1"/>
    <col min="5894" max="5894" width="9.7109375" style="6" customWidth="1"/>
    <col min="5895" max="5895" width="18.7109375" style="6" customWidth="1"/>
    <col min="5896" max="6144" width="9.140625" style="6"/>
    <col min="6145" max="6145" width="85.7109375" style="6" customWidth="1"/>
    <col min="6146" max="6146" width="5.42578125" style="6" customWidth="1"/>
    <col min="6147" max="6147" width="12.140625" style="6" customWidth="1"/>
    <col min="6148" max="6148" width="10.42578125" style="6" customWidth="1"/>
    <col min="6149" max="6149" width="16.28515625" style="6" customWidth="1"/>
    <col min="6150" max="6150" width="9.7109375" style="6" customWidth="1"/>
    <col min="6151" max="6151" width="18.7109375" style="6" customWidth="1"/>
    <col min="6152" max="6400" width="9.140625" style="6"/>
    <col min="6401" max="6401" width="85.7109375" style="6" customWidth="1"/>
    <col min="6402" max="6402" width="5.42578125" style="6" customWidth="1"/>
    <col min="6403" max="6403" width="12.140625" style="6" customWidth="1"/>
    <col min="6404" max="6404" width="10.42578125" style="6" customWidth="1"/>
    <col min="6405" max="6405" width="16.28515625" style="6" customWidth="1"/>
    <col min="6406" max="6406" width="9.7109375" style="6" customWidth="1"/>
    <col min="6407" max="6407" width="18.7109375" style="6" customWidth="1"/>
    <col min="6408" max="6656" width="9.140625" style="6"/>
    <col min="6657" max="6657" width="85.7109375" style="6" customWidth="1"/>
    <col min="6658" max="6658" width="5.42578125" style="6" customWidth="1"/>
    <col min="6659" max="6659" width="12.140625" style="6" customWidth="1"/>
    <col min="6660" max="6660" width="10.42578125" style="6" customWidth="1"/>
    <col min="6661" max="6661" width="16.28515625" style="6" customWidth="1"/>
    <col min="6662" max="6662" width="9.7109375" style="6" customWidth="1"/>
    <col min="6663" max="6663" width="18.7109375" style="6" customWidth="1"/>
    <col min="6664" max="6912" width="9.140625" style="6"/>
    <col min="6913" max="6913" width="85.7109375" style="6" customWidth="1"/>
    <col min="6914" max="6914" width="5.42578125" style="6" customWidth="1"/>
    <col min="6915" max="6915" width="12.140625" style="6" customWidth="1"/>
    <col min="6916" max="6916" width="10.42578125" style="6" customWidth="1"/>
    <col min="6917" max="6917" width="16.28515625" style="6" customWidth="1"/>
    <col min="6918" max="6918" width="9.7109375" style="6" customWidth="1"/>
    <col min="6919" max="6919" width="18.7109375" style="6" customWidth="1"/>
    <col min="6920" max="7168" width="9.140625" style="6"/>
    <col min="7169" max="7169" width="85.7109375" style="6" customWidth="1"/>
    <col min="7170" max="7170" width="5.42578125" style="6" customWidth="1"/>
    <col min="7171" max="7171" width="12.140625" style="6" customWidth="1"/>
    <col min="7172" max="7172" width="10.42578125" style="6" customWidth="1"/>
    <col min="7173" max="7173" width="16.28515625" style="6" customWidth="1"/>
    <col min="7174" max="7174" width="9.7109375" style="6" customWidth="1"/>
    <col min="7175" max="7175" width="18.7109375" style="6" customWidth="1"/>
    <col min="7176" max="7424" width="9.140625" style="6"/>
    <col min="7425" max="7425" width="85.7109375" style="6" customWidth="1"/>
    <col min="7426" max="7426" width="5.42578125" style="6" customWidth="1"/>
    <col min="7427" max="7427" width="12.140625" style="6" customWidth="1"/>
    <col min="7428" max="7428" width="10.42578125" style="6" customWidth="1"/>
    <col min="7429" max="7429" width="16.28515625" style="6" customWidth="1"/>
    <col min="7430" max="7430" width="9.7109375" style="6" customWidth="1"/>
    <col min="7431" max="7431" width="18.7109375" style="6" customWidth="1"/>
    <col min="7432" max="7680" width="9.140625" style="6"/>
    <col min="7681" max="7681" width="85.7109375" style="6" customWidth="1"/>
    <col min="7682" max="7682" width="5.42578125" style="6" customWidth="1"/>
    <col min="7683" max="7683" width="12.140625" style="6" customWidth="1"/>
    <col min="7684" max="7684" width="10.42578125" style="6" customWidth="1"/>
    <col min="7685" max="7685" width="16.28515625" style="6" customWidth="1"/>
    <col min="7686" max="7686" width="9.7109375" style="6" customWidth="1"/>
    <col min="7687" max="7687" width="18.7109375" style="6" customWidth="1"/>
    <col min="7688" max="7936" width="9.140625" style="6"/>
    <col min="7937" max="7937" width="85.7109375" style="6" customWidth="1"/>
    <col min="7938" max="7938" width="5.42578125" style="6" customWidth="1"/>
    <col min="7939" max="7939" width="12.140625" style="6" customWidth="1"/>
    <col min="7940" max="7940" width="10.42578125" style="6" customWidth="1"/>
    <col min="7941" max="7941" width="16.28515625" style="6" customWidth="1"/>
    <col min="7942" max="7942" width="9.7109375" style="6" customWidth="1"/>
    <col min="7943" max="7943" width="18.7109375" style="6" customWidth="1"/>
    <col min="7944" max="8192" width="9.140625" style="6"/>
    <col min="8193" max="8193" width="85.7109375" style="6" customWidth="1"/>
    <col min="8194" max="8194" width="5.42578125" style="6" customWidth="1"/>
    <col min="8195" max="8195" width="12.140625" style="6" customWidth="1"/>
    <col min="8196" max="8196" width="10.42578125" style="6" customWidth="1"/>
    <col min="8197" max="8197" width="16.28515625" style="6" customWidth="1"/>
    <col min="8198" max="8198" width="9.7109375" style="6" customWidth="1"/>
    <col min="8199" max="8199" width="18.7109375" style="6" customWidth="1"/>
    <col min="8200" max="8448" width="9.140625" style="6"/>
    <col min="8449" max="8449" width="85.7109375" style="6" customWidth="1"/>
    <col min="8450" max="8450" width="5.42578125" style="6" customWidth="1"/>
    <col min="8451" max="8451" width="12.140625" style="6" customWidth="1"/>
    <col min="8452" max="8452" width="10.42578125" style="6" customWidth="1"/>
    <col min="8453" max="8453" width="16.28515625" style="6" customWidth="1"/>
    <col min="8454" max="8454" width="9.7109375" style="6" customWidth="1"/>
    <col min="8455" max="8455" width="18.7109375" style="6" customWidth="1"/>
    <col min="8456" max="8704" width="9.140625" style="6"/>
    <col min="8705" max="8705" width="85.7109375" style="6" customWidth="1"/>
    <col min="8706" max="8706" width="5.42578125" style="6" customWidth="1"/>
    <col min="8707" max="8707" width="12.140625" style="6" customWidth="1"/>
    <col min="8708" max="8708" width="10.42578125" style="6" customWidth="1"/>
    <col min="8709" max="8709" width="16.28515625" style="6" customWidth="1"/>
    <col min="8710" max="8710" width="9.7109375" style="6" customWidth="1"/>
    <col min="8711" max="8711" width="18.7109375" style="6" customWidth="1"/>
    <col min="8712" max="8960" width="9.140625" style="6"/>
    <col min="8961" max="8961" width="85.7109375" style="6" customWidth="1"/>
    <col min="8962" max="8962" width="5.42578125" style="6" customWidth="1"/>
    <col min="8963" max="8963" width="12.140625" style="6" customWidth="1"/>
    <col min="8964" max="8964" width="10.42578125" style="6" customWidth="1"/>
    <col min="8965" max="8965" width="16.28515625" style="6" customWidth="1"/>
    <col min="8966" max="8966" width="9.7109375" style="6" customWidth="1"/>
    <col min="8967" max="8967" width="18.7109375" style="6" customWidth="1"/>
    <col min="8968" max="9216" width="9.140625" style="6"/>
    <col min="9217" max="9217" width="85.7109375" style="6" customWidth="1"/>
    <col min="9218" max="9218" width="5.42578125" style="6" customWidth="1"/>
    <col min="9219" max="9219" width="12.140625" style="6" customWidth="1"/>
    <col min="9220" max="9220" width="10.42578125" style="6" customWidth="1"/>
    <col min="9221" max="9221" width="16.28515625" style="6" customWidth="1"/>
    <col min="9222" max="9222" width="9.7109375" style="6" customWidth="1"/>
    <col min="9223" max="9223" width="18.7109375" style="6" customWidth="1"/>
    <col min="9224" max="9472" width="9.140625" style="6"/>
    <col min="9473" max="9473" width="85.7109375" style="6" customWidth="1"/>
    <col min="9474" max="9474" width="5.42578125" style="6" customWidth="1"/>
    <col min="9475" max="9475" width="12.140625" style="6" customWidth="1"/>
    <col min="9476" max="9476" width="10.42578125" style="6" customWidth="1"/>
    <col min="9477" max="9477" width="16.28515625" style="6" customWidth="1"/>
    <col min="9478" max="9478" width="9.7109375" style="6" customWidth="1"/>
    <col min="9479" max="9479" width="18.7109375" style="6" customWidth="1"/>
    <col min="9480" max="9728" width="9.140625" style="6"/>
    <col min="9729" max="9729" width="85.7109375" style="6" customWidth="1"/>
    <col min="9730" max="9730" width="5.42578125" style="6" customWidth="1"/>
    <col min="9731" max="9731" width="12.140625" style="6" customWidth="1"/>
    <col min="9732" max="9732" width="10.42578125" style="6" customWidth="1"/>
    <col min="9733" max="9733" width="16.28515625" style="6" customWidth="1"/>
    <col min="9734" max="9734" width="9.7109375" style="6" customWidth="1"/>
    <col min="9735" max="9735" width="18.7109375" style="6" customWidth="1"/>
    <col min="9736" max="9984" width="9.140625" style="6"/>
    <col min="9985" max="9985" width="85.7109375" style="6" customWidth="1"/>
    <col min="9986" max="9986" width="5.42578125" style="6" customWidth="1"/>
    <col min="9987" max="9987" width="12.140625" style="6" customWidth="1"/>
    <col min="9988" max="9988" width="10.42578125" style="6" customWidth="1"/>
    <col min="9989" max="9989" width="16.28515625" style="6" customWidth="1"/>
    <col min="9990" max="9990" width="9.7109375" style="6" customWidth="1"/>
    <col min="9991" max="9991" width="18.7109375" style="6" customWidth="1"/>
    <col min="9992" max="10240" width="9.140625" style="6"/>
    <col min="10241" max="10241" width="85.7109375" style="6" customWidth="1"/>
    <col min="10242" max="10242" width="5.42578125" style="6" customWidth="1"/>
    <col min="10243" max="10243" width="12.140625" style="6" customWidth="1"/>
    <col min="10244" max="10244" width="10.42578125" style="6" customWidth="1"/>
    <col min="10245" max="10245" width="16.28515625" style="6" customWidth="1"/>
    <col min="10246" max="10246" width="9.7109375" style="6" customWidth="1"/>
    <col min="10247" max="10247" width="18.7109375" style="6" customWidth="1"/>
    <col min="10248" max="10496" width="9.140625" style="6"/>
    <col min="10497" max="10497" width="85.7109375" style="6" customWidth="1"/>
    <col min="10498" max="10498" width="5.42578125" style="6" customWidth="1"/>
    <col min="10499" max="10499" width="12.140625" style="6" customWidth="1"/>
    <col min="10500" max="10500" width="10.42578125" style="6" customWidth="1"/>
    <col min="10501" max="10501" width="16.28515625" style="6" customWidth="1"/>
    <col min="10502" max="10502" width="9.7109375" style="6" customWidth="1"/>
    <col min="10503" max="10503" width="18.7109375" style="6" customWidth="1"/>
    <col min="10504" max="10752" width="9.140625" style="6"/>
    <col min="10753" max="10753" width="85.7109375" style="6" customWidth="1"/>
    <col min="10754" max="10754" width="5.42578125" style="6" customWidth="1"/>
    <col min="10755" max="10755" width="12.140625" style="6" customWidth="1"/>
    <col min="10756" max="10756" width="10.42578125" style="6" customWidth="1"/>
    <col min="10757" max="10757" width="16.28515625" style="6" customWidth="1"/>
    <col min="10758" max="10758" width="9.7109375" style="6" customWidth="1"/>
    <col min="10759" max="10759" width="18.7109375" style="6" customWidth="1"/>
    <col min="10760" max="11008" width="9.140625" style="6"/>
    <col min="11009" max="11009" width="85.7109375" style="6" customWidth="1"/>
    <col min="11010" max="11010" width="5.42578125" style="6" customWidth="1"/>
    <col min="11011" max="11011" width="12.140625" style="6" customWidth="1"/>
    <col min="11012" max="11012" width="10.42578125" style="6" customWidth="1"/>
    <col min="11013" max="11013" width="16.28515625" style="6" customWidth="1"/>
    <col min="11014" max="11014" width="9.7109375" style="6" customWidth="1"/>
    <col min="11015" max="11015" width="18.7109375" style="6" customWidth="1"/>
    <col min="11016" max="11264" width="9.140625" style="6"/>
    <col min="11265" max="11265" width="85.7109375" style="6" customWidth="1"/>
    <col min="11266" max="11266" width="5.42578125" style="6" customWidth="1"/>
    <col min="11267" max="11267" width="12.140625" style="6" customWidth="1"/>
    <col min="11268" max="11268" width="10.42578125" style="6" customWidth="1"/>
    <col min="11269" max="11269" width="16.28515625" style="6" customWidth="1"/>
    <col min="11270" max="11270" width="9.7109375" style="6" customWidth="1"/>
    <col min="11271" max="11271" width="18.7109375" style="6" customWidth="1"/>
    <col min="11272" max="11520" width="9.140625" style="6"/>
    <col min="11521" max="11521" width="85.7109375" style="6" customWidth="1"/>
    <col min="11522" max="11522" width="5.42578125" style="6" customWidth="1"/>
    <col min="11523" max="11523" width="12.140625" style="6" customWidth="1"/>
    <col min="11524" max="11524" width="10.42578125" style="6" customWidth="1"/>
    <col min="11525" max="11525" width="16.28515625" style="6" customWidth="1"/>
    <col min="11526" max="11526" width="9.7109375" style="6" customWidth="1"/>
    <col min="11527" max="11527" width="18.7109375" style="6" customWidth="1"/>
    <col min="11528" max="11776" width="9.140625" style="6"/>
    <col min="11777" max="11777" width="85.7109375" style="6" customWidth="1"/>
    <col min="11778" max="11778" width="5.42578125" style="6" customWidth="1"/>
    <col min="11779" max="11779" width="12.140625" style="6" customWidth="1"/>
    <col min="11780" max="11780" width="10.42578125" style="6" customWidth="1"/>
    <col min="11781" max="11781" width="16.28515625" style="6" customWidth="1"/>
    <col min="11782" max="11782" width="9.7109375" style="6" customWidth="1"/>
    <col min="11783" max="11783" width="18.7109375" style="6" customWidth="1"/>
    <col min="11784" max="12032" width="9.140625" style="6"/>
    <col min="12033" max="12033" width="85.7109375" style="6" customWidth="1"/>
    <col min="12034" max="12034" width="5.42578125" style="6" customWidth="1"/>
    <col min="12035" max="12035" width="12.140625" style="6" customWidth="1"/>
    <col min="12036" max="12036" width="10.42578125" style="6" customWidth="1"/>
    <col min="12037" max="12037" width="16.28515625" style="6" customWidth="1"/>
    <col min="12038" max="12038" width="9.7109375" style="6" customWidth="1"/>
    <col min="12039" max="12039" width="18.7109375" style="6" customWidth="1"/>
    <col min="12040" max="12288" width="9.140625" style="6"/>
    <col min="12289" max="12289" width="85.7109375" style="6" customWidth="1"/>
    <col min="12290" max="12290" width="5.42578125" style="6" customWidth="1"/>
    <col min="12291" max="12291" width="12.140625" style="6" customWidth="1"/>
    <col min="12292" max="12292" width="10.42578125" style="6" customWidth="1"/>
    <col min="12293" max="12293" width="16.28515625" style="6" customWidth="1"/>
    <col min="12294" max="12294" width="9.7109375" style="6" customWidth="1"/>
    <col min="12295" max="12295" width="18.7109375" style="6" customWidth="1"/>
    <col min="12296" max="12544" width="9.140625" style="6"/>
    <col min="12545" max="12545" width="85.7109375" style="6" customWidth="1"/>
    <col min="12546" max="12546" width="5.42578125" style="6" customWidth="1"/>
    <col min="12547" max="12547" width="12.140625" style="6" customWidth="1"/>
    <col min="12548" max="12548" width="10.42578125" style="6" customWidth="1"/>
    <col min="12549" max="12549" width="16.28515625" style="6" customWidth="1"/>
    <col min="12550" max="12550" width="9.7109375" style="6" customWidth="1"/>
    <col min="12551" max="12551" width="18.7109375" style="6" customWidth="1"/>
    <col min="12552" max="12800" width="9.140625" style="6"/>
    <col min="12801" max="12801" width="85.7109375" style="6" customWidth="1"/>
    <col min="12802" max="12802" width="5.42578125" style="6" customWidth="1"/>
    <col min="12803" max="12803" width="12.140625" style="6" customWidth="1"/>
    <col min="12804" max="12804" width="10.42578125" style="6" customWidth="1"/>
    <col min="12805" max="12805" width="16.28515625" style="6" customWidth="1"/>
    <col min="12806" max="12806" width="9.7109375" style="6" customWidth="1"/>
    <col min="12807" max="12807" width="18.7109375" style="6" customWidth="1"/>
    <col min="12808" max="13056" width="9.140625" style="6"/>
    <col min="13057" max="13057" width="85.7109375" style="6" customWidth="1"/>
    <col min="13058" max="13058" width="5.42578125" style="6" customWidth="1"/>
    <col min="13059" max="13059" width="12.140625" style="6" customWidth="1"/>
    <col min="13060" max="13060" width="10.42578125" style="6" customWidth="1"/>
    <col min="13061" max="13061" width="16.28515625" style="6" customWidth="1"/>
    <col min="13062" max="13062" width="9.7109375" style="6" customWidth="1"/>
    <col min="13063" max="13063" width="18.7109375" style="6" customWidth="1"/>
    <col min="13064" max="13312" width="9.140625" style="6"/>
    <col min="13313" max="13313" width="85.7109375" style="6" customWidth="1"/>
    <col min="13314" max="13314" width="5.42578125" style="6" customWidth="1"/>
    <col min="13315" max="13315" width="12.140625" style="6" customWidth="1"/>
    <col min="13316" max="13316" width="10.42578125" style="6" customWidth="1"/>
    <col min="13317" max="13317" width="16.28515625" style="6" customWidth="1"/>
    <col min="13318" max="13318" width="9.7109375" style="6" customWidth="1"/>
    <col min="13319" max="13319" width="18.7109375" style="6" customWidth="1"/>
    <col min="13320" max="13568" width="9.140625" style="6"/>
    <col min="13569" max="13569" width="85.7109375" style="6" customWidth="1"/>
    <col min="13570" max="13570" width="5.42578125" style="6" customWidth="1"/>
    <col min="13571" max="13571" width="12.140625" style="6" customWidth="1"/>
    <col min="13572" max="13572" width="10.42578125" style="6" customWidth="1"/>
    <col min="13573" max="13573" width="16.28515625" style="6" customWidth="1"/>
    <col min="13574" max="13574" width="9.7109375" style="6" customWidth="1"/>
    <col min="13575" max="13575" width="18.7109375" style="6" customWidth="1"/>
    <col min="13576" max="13824" width="9.140625" style="6"/>
    <col min="13825" max="13825" width="85.7109375" style="6" customWidth="1"/>
    <col min="13826" max="13826" width="5.42578125" style="6" customWidth="1"/>
    <col min="13827" max="13827" width="12.140625" style="6" customWidth="1"/>
    <col min="13828" max="13828" width="10.42578125" style="6" customWidth="1"/>
    <col min="13829" max="13829" width="16.28515625" style="6" customWidth="1"/>
    <col min="13830" max="13830" width="9.7109375" style="6" customWidth="1"/>
    <col min="13831" max="13831" width="18.7109375" style="6" customWidth="1"/>
    <col min="13832" max="14080" width="9.140625" style="6"/>
    <col min="14081" max="14081" width="85.7109375" style="6" customWidth="1"/>
    <col min="14082" max="14082" width="5.42578125" style="6" customWidth="1"/>
    <col min="14083" max="14083" width="12.140625" style="6" customWidth="1"/>
    <col min="14084" max="14084" width="10.42578125" style="6" customWidth="1"/>
    <col min="14085" max="14085" width="16.28515625" style="6" customWidth="1"/>
    <col min="14086" max="14086" width="9.7109375" style="6" customWidth="1"/>
    <col min="14087" max="14087" width="18.7109375" style="6" customWidth="1"/>
    <col min="14088" max="14336" width="9.140625" style="6"/>
    <col min="14337" max="14337" width="85.7109375" style="6" customWidth="1"/>
    <col min="14338" max="14338" width="5.42578125" style="6" customWidth="1"/>
    <col min="14339" max="14339" width="12.140625" style="6" customWidth="1"/>
    <col min="14340" max="14340" width="10.42578125" style="6" customWidth="1"/>
    <col min="14341" max="14341" width="16.28515625" style="6" customWidth="1"/>
    <col min="14342" max="14342" width="9.7109375" style="6" customWidth="1"/>
    <col min="14343" max="14343" width="18.7109375" style="6" customWidth="1"/>
    <col min="14344" max="14592" width="9.140625" style="6"/>
    <col min="14593" max="14593" width="85.7109375" style="6" customWidth="1"/>
    <col min="14594" max="14594" width="5.42578125" style="6" customWidth="1"/>
    <col min="14595" max="14595" width="12.140625" style="6" customWidth="1"/>
    <col min="14596" max="14596" width="10.42578125" style="6" customWidth="1"/>
    <col min="14597" max="14597" width="16.28515625" style="6" customWidth="1"/>
    <col min="14598" max="14598" width="9.7109375" style="6" customWidth="1"/>
    <col min="14599" max="14599" width="18.7109375" style="6" customWidth="1"/>
    <col min="14600" max="14848" width="9.140625" style="6"/>
    <col min="14849" max="14849" width="85.7109375" style="6" customWidth="1"/>
    <col min="14850" max="14850" width="5.42578125" style="6" customWidth="1"/>
    <col min="14851" max="14851" width="12.140625" style="6" customWidth="1"/>
    <col min="14852" max="14852" width="10.42578125" style="6" customWidth="1"/>
    <col min="14853" max="14853" width="16.28515625" style="6" customWidth="1"/>
    <col min="14854" max="14854" width="9.7109375" style="6" customWidth="1"/>
    <col min="14855" max="14855" width="18.7109375" style="6" customWidth="1"/>
    <col min="14856" max="15104" width="9.140625" style="6"/>
    <col min="15105" max="15105" width="85.7109375" style="6" customWidth="1"/>
    <col min="15106" max="15106" width="5.42578125" style="6" customWidth="1"/>
    <col min="15107" max="15107" width="12.140625" style="6" customWidth="1"/>
    <col min="15108" max="15108" width="10.42578125" style="6" customWidth="1"/>
    <col min="15109" max="15109" width="16.28515625" style="6" customWidth="1"/>
    <col min="15110" max="15110" width="9.7109375" style="6" customWidth="1"/>
    <col min="15111" max="15111" width="18.7109375" style="6" customWidth="1"/>
    <col min="15112" max="15360" width="9.140625" style="6"/>
    <col min="15361" max="15361" width="85.7109375" style="6" customWidth="1"/>
    <col min="15362" max="15362" width="5.42578125" style="6" customWidth="1"/>
    <col min="15363" max="15363" width="12.140625" style="6" customWidth="1"/>
    <col min="15364" max="15364" width="10.42578125" style="6" customWidth="1"/>
    <col min="15365" max="15365" width="16.28515625" style="6" customWidth="1"/>
    <col min="15366" max="15366" width="9.7109375" style="6" customWidth="1"/>
    <col min="15367" max="15367" width="18.7109375" style="6" customWidth="1"/>
    <col min="15368" max="15616" width="9.140625" style="6"/>
    <col min="15617" max="15617" width="85.7109375" style="6" customWidth="1"/>
    <col min="15618" max="15618" width="5.42578125" style="6" customWidth="1"/>
    <col min="15619" max="15619" width="12.140625" style="6" customWidth="1"/>
    <col min="15620" max="15620" width="10.42578125" style="6" customWidth="1"/>
    <col min="15621" max="15621" width="16.28515625" style="6" customWidth="1"/>
    <col min="15622" max="15622" width="9.7109375" style="6" customWidth="1"/>
    <col min="15623" max="15623" width="18.7109375" style="6" customWidth="1"/>
    <col min="15624" max="15872" width="9.140625" style="6"/>
    <col min="15873" max="15873" width="85.7109375" style="6" customWidth="1"/>
    <col min="15874" max="15874" width="5.42578125" style="6" customWidth="1"/>
    <col min="15875" max="15875" width="12.140625" style="6" customWidth="1"/>
    <col min="15876" max="15876" width="10.42578125" style="6" customWidth="1"/>
    <col min="15877" max="15877" width="16.28515625" style="6" customWidth="1"/>
    <col min="15878" max="15878" width="9.7109375" style="6" customWidth="1"/>
    <col min="15879" max="15879" width="18.7109375" style="6" customWidth="1"/>
    <col min="15880" max="16128" width="9.140625" style="6"/>
    <col min="16129" max="16129" width="85.7109375" style="6" customWidth="1"/>
    <col min="16130" max="16130" width="5.42578125" style="6" customWidth="1"/>
    <col min="16131" max="16131" width="12.140625" style="6" customWidth="1"/>
    <col min="16132" max="16132" width="10.42578125" style="6" customWidth="1"/>
    <col min="16133" max="16133" width="16.28515625" style="6" customWidth="1"/>
    <col min="16134" max="16134" width="9.7109375" style="6" customWidth="1"/>
    <col min="16135" max="16135" width="18.7109375" style="6" customWidth="1"/>
    <col min="16136" max="16384" width="9.140625" style="6"/>
  </cols>
  <sheetData>
    <row r="1" spans="1:10" ht="24.75" customHeight="1">
      <c r="A1" s="1"/>
      <c r="J1" s="1"/>
    </row>
    <row r="2" spans="1:10" ht="24.75" customHeight="1">
      <c r="A2" s="7" t="s">
        <v>214</v>
      </c>
      <c r="B2" s="7"/>
      <c r="C2" s="3"/>
      <c r="D2" s="4"/>
      <c r="E2" s="3"/>
      <c r="F2" s="2"/>
      <c r="G2" s="6"/>
    </row>
    <row r="3" spans="1:10" ht="48" customHeight="1">
      <c r="A3" s="109"/>
      <c r="B3" s="109"/>
      <c r="C3" s="109"/>
      <c r="D3" s="109"/>
      <c r="E3" s="109"/>
      <c r="F3" s="109"/>
      <c r="G3" s="6"/>
    </row>
    <row r="4" spans="1:10" ht="24.75" customHeight="1">
      <c r="A4" s="8" t="s">
        <v>0</v>
      </c>
      <c r="B4" s="8"/>
      <c r="C4" s="3"/>
      <c r="D4" s="4"/>
      <c r="E4" s="3"/>
      <c r="F4" s="2"/>
      <c r="G4" s="6"/>
    </row>
    <row r="5" spans="1:10" ht="24.75" customHeight="1">
      <c r="A5" s="8"/>
      <c r="B5" s="8"/>
      <c r="C5" s="3"/>
      <c r="D5" s="4"/>
      <c r="E5" s="3"/>
      <c r="F5" s="2"/>
      <c r="G5" s="6"/>
    </row>
    <row r="6" spans="1:10" ht="47.25" customHeight="1">
      <c r="A6" s="9" t="s">
        <v>1</v>
      </c>
      <c r="B6" s="9"/>
      <c r="C6" s="10" t="s">
        <v>2</v>
      </c>
      <c r="D6" s="10" t="s">
        <v>3</v>
      </c>
      <c r="E6" s="11" t="s">
        <v>4</v>
      </c>
      <c r="F6" s="12" t="s">
        <v>5</v>
      </c>
      <c r="G6" s="13" t="s">
        <v>6</v>
      </c>
    </row>
    <row r="7" spans="1:10" ht="30" customHeight="1">
      <c r="A7" s="14" t="s">
        <v>7</v>
      </c>
      <c r="B7" s="15"/>
      <c r="C7" s="15"/>
      <c r="D7" s="16"/>
      <c r="E7" s="17"/>
      <c r="F7" s="18"/>
      <c r="G7" s="19">
        <f>G8+G13+G19+G24+G37+G42+G54+G131+G163+G172+G188</f>
        <v>55775.3</v>
      </c>
    </row>
    <row r="8" spans="1:10" s="26" customFormat="1" ht="25.5" customHeight="1">
      <c r="A8" s="20" t="s">
        <v>8</v>
      </c>
      <c r="B8" s="20"/>
      <c r="C8" s="20"/>
      <c r="D8" s="21"/>
      <c r="E8" s="22"/>
      <c r="F8" s="23"/>
      <c r="G8" s="24">
        <f>G9+G12</f>
        <v>37353.300000000003</v>
      </c>
      <c r="H8" s="25"/>
    </row>
    <row r="9" spans="1:10" ht="15" customHeight="1">
      <c r="A9" s="27" t="s">
        <v>9</v>
      </c>
      <c r="B9" s="27"/>
      <c r="C9" s="28"/>
      <c r="D9" s="29"/>
      <c r="E9" s="30"/>
      <c r="F9" s="31"/>
      <c r="G9" s="32">
        <f>G10</f>
        <v>33628</v>
      </c>
    </row>
    <row r="10" spans="1:10" ht="15" customHeight="1">
      <c r="A10" s="33"/>
      <c r="B10" s="33" t="s">
        <v>10</v>
      </c>
      <c r="C10" s="28"/>
      <c r="D10" s="29"/>
      <c r="E10" s="30"/>
      <c r="F10" s="31"/>
      <c r="G10" s="34">
        <v>33628</v>
      </c>
    </row>
    <row r="11" spans="1:10" ht="15" customHeight="1">
      <c r="A11" s="33" t="s">
        <v>11</v>
      </c>
      <c r="B11" s="33" t="s">
        <v>10</v>
      </c>
      <c r="C11" s="28"/>
      <c r="D11" s="29"/>
      <c r="E11" s="30"/>
      <c r="F11" s="31"/>
      <c r="G11" s="34">
        <f>'[2]70 (ШК)'!G11+'[2]70 (ОДО)'!G11</f>
        <v>123.3</v>
      </c>
    </row>
    <row r="12" spans="1:10" ht="15" customHeight="1">
      <c r="A12" s="35" t="s">
        <v>12</v>
      </c>
      <c r="B12" s="36" t="s">
        <v>13</v>
      </c>
      <c r="C12" s="33"/>
      <c r="D12" s="29"/>
      <c r="E12" s="37"/>
      <c r="F12" s="38"/>
      <c r="G12" s="32">
        <f>'[2]70 (ШК)'!G12+'[2]70 (ОДО)'!G12</f>
        <v>3725.3</v>
      </c>
    </row>
    <row r="13" spans="1:10" s="26" customFormat="1" ht="25.5" customHeight="1">
      <c r="A13" s="20" t="s">
        <v>14</v>
      </c>
      <c r="B13" s="20"/>
      <c r="C13" s="20"/>
      <c r="D13" s="21"/>
      <c r="E13" s="22"/>
      <c r="F13" s="23"/>
      <c r="G13" s="24">
        <f>G14</f>
        <v>39.700000000000003</v>
      </c>
    </row>
    <row r="14" spans="1:10" ht="15" customHeight="1">
      <c r="A14" s="27" t="s">
        <v>9</v>
      </c>
      <c r="B14" s="27"/>
      <c r="C14" s="28"/>
      <c r="D14" s="29"/>
      <c r="E14" s="30"/>
      <c r="F14" s="31"/>
      <c r="G14" s="32">
        <f>G15+G16+G17</f>
        <v>39.700000000000003</v>
      </c>
    </row>
    <row r="15" spans="1:10" ht="15" customHeight="1">
      <c r="A15" s="33" t="s">
        <v>15</v>
      </c>
      <c r="B15" s="33" t="s">
        <v>10</v>
      </c>
      <c r="C15" s="33" t="s">
        <v>16</v>
      </c>
      <c r="D15" s="34">
        <f>'[2]70 (ШК)'!D15+'[2]70 (ОДО)'!D15</f>
        <v>82</v>
      </c>
      <c r="E15" s="37">
        <v>100</v>
      </c>
      <c r="F15" s="38">
        <v>12</v>
      </c>
      <c r="G15" s="34">
        <v>0</v>
      </c>
    </row>
    <row r="16" spans="1:10" ht="15" customHeight="1">
      <c r="A16" s="33" t="s">
        <v>17</v>
      </c>
      <c r="B16" s="33" t="s">
        <v>10</v>
      </c>
      <c r="C16" s="33" t="s">
        <v>16</v>
      </c>
      <c r="D16" s="34">
        <f>'[2]70 (ШК)'!D16+'[2]70 (ОДО)'!D16</f>
        <v>3</v>
      </c>
      <c r="E16" s="37">
        <v>1102</v>
      </c>
      <c r="F16" s="38">
        <v>12</v>
      </c>
      <c r="G16" s="34">
        <f>'[2]70 (ШК)'!G16+'[2]70 (ОДО)'!G16</f>
        <v>39.700000000000003</v>
      </c>
    </row>
    <row r="17" spans="1:7" ht="15" hidden="1" customHeight="1">
      <c r="A17" s="33" t="s">
        <v>18</v>
      </c>
      <c r="B17" s="33" t="s">
        <v>10</v>
      </c>
      <c r="C17" s="33" t="s">
        <v>16</v>
      </c>
      <c r="D17" s="34">
        <f>'[2]70 (ШК)'!D17+'[2]70 (ОДО)'!D17</f>
        <v>0</v>
      </c>
      <c r="E17" s="37">
        <v>50</v>
      </c>
      <c r="F17" s="38">
        <v>12</v>
      </c>
      <c r="G17" s="34">
        <f>'[2]70 (ШК)'!G17+'[2]70 (ОДО)'!G17</f>
        <v>0</v>
      </c>
    </row>
    <row r="18" spans="1:7" ht="15" hidden="1" customHeight="1">
      <c r="A18" s="33"/>
      <c r="B18" s="33"/>
      <c r="C18" s="33"/>
      <c r="D18" s="39"/>
      <c r="E18" s="37"/>
      <c r="F18" s="38"/>
      <c r="G18" s="34"/>
    </row>
    <row r="19" spans="1:7" s="26" customFormat="1" ht="25.5" customHeight="1">
      <c r="A19" s="40" t="s">
        <v>19</v>
      </c>
      <c r="B19" s="40"/>
      <c r="C19" s="40"/>
      <c r="D19" s="41"/>
      <c r="E19" s="22"/>
      <c r="F19" s="23"/>
      <c r="G19" s="24">
        <f>G20+G23</f>
        <v>11251</v>
      </c>
    </row>
    <row r="20" spans="1:7" ht="15" customHeight="1">
      <c r="A20" s="27" t="s">
        <v>9</v>
      </c>
      <c r="B20" s="27"/>
      <c r="C20" s="42"/>
      <c r="D20" s="43"/>
      <c r="E20" s="44"/>
      <c r="F20" s="31"/>
      <c r="G20" s="32">
        <f>G21</f>
        <v>10126</v>
      </c>
    </row>
    <row r="21" spans="1:7" ht="15" customHeight="1">
      <c r="A21" s="33"/>
      <c r="B21" s="33" t="s">
        <v>10</v>
      </c>
      <c r="C21" s="42"/>
      <c r="D21" s="43"/>
      <c r="E21" s="44"/>
      <c r="F21" s="31"/>
      <c r="G21" s="34">
        <f>'[2]70 (ШК)'!G21+'[2]70 (ОДО)'!G21</f>
        <v>10126</v>
      </c>
    </row>
    <row r="22" spans="1:7" ht="15" customHeight="1">
      <c r="A22" s="33" t="s">
        <v>11</v>
      </c>
      <c r="B22" s="33" t="s">
        <v>10</v>
      </c>
      <c r="C22" s="33"/>
      <c r="D22" s="43"/>
      <c r="E22" s="45"/>
      <c r="F22" s="38"/>
      <c r="G22" s="34">
        <f>'[2]70 (ШК)'!G22+'[2]70 (ОДО)'!G22</f>
        <v>37.200000000000003</v>
      </c>
    </row>
    <row r="23" spans="1:7" ht="15" customHeight="1">
      <c r="A23" s="35" t="s">
        <v>12</v>
      </c>
      <c r="B23" s="36" t="s">
        <v>13</v>
      </c>
      <c r="C23" s="33"/>
      <c r="D23" s="43"/>
      <c r="E23" s="45"/>
      <c r="F23" s="38"/>
      <c r="G23" s="32">
        <f>'[2]70 (ШК)'!G23+'[2]70 (ОДО)'!G23</f>
        <v>1125</v>
      </c>
    </row>
    <row r="24" spans="1:7" s="26" customFormat="1" ht="25.5" customHeight="1">
      <c r="A24" s="20" t="s">
        <v>20</v>
      </c>
      <c r="B24" s="20"/>
      <c r="C24" s="20"/>
      <c r="D24" s="41"/>
      <c r="E24" s="22"/>
      <c r="F24" s="23"/>
      <c r="G24" s="24">
        <f>G25</f>
        <v>144</v>
      </c>
    </row>
    <row r="25" spans="1:7" s="26" customFormat="1" ht="17.25" customHeight="1">
      <c r="A25" s="27" t="s">
        <v>9</v>
      </c>
      <c r="B25" s="27"/>
      <c r="C25" s="28"/>
      <c r="D25" s="43"/>
      <c r="E25" s="30"/>
      <c r="F25" s="31"/>
      <c r="G25" s="32">
        <f>SUM(G26:G36)</f>
        <v>144</v>
      </c>
    </row>
    <row r="26" spans="1:7" ht="15" customHeight="1">
      <c r="A26" s="46" t="s">
        <v>21</v>
      </c>
      <c r="B26" s="33" t="s">
        <v>10</v>
      </c>
      <c r="C26" s="46" t="s">
        <v>22</v>
      </c>
      <c r="D26" s="34">
        <f>'[2]70 (ШК)'!D26+'[2]70 (ОДО)'!D26</f>
        <v>9</v>
      </c>
      <c r="E26" s="37">
        <v>736.58</v>
      </c>
      <c r="F26" s="38">
        <v>12</v>
      </c>
      <c r="G26" s="34">
        <f>'[2]70 (ШК)'!G26+'[2]70 (ОДО)'!G26</f>
        <v>79.5</v>
      </c>
    </row>
    <row r="27" spans="1:7" ht="15" hidden="1" customHeight="1">
      <c r="A27" s="46" t="s">
        <v>23</v>
      </c>
      <c r="B27" s="33" t="s">
        <v>10</v>
      </c>
      <c r="C27" s="46" t="s">
        <v>22</v>
      </c>
      <c r="D27" s="34">
        <f>'[2]70 (ШК)'!D27+'[2]70 (ОДО)'!D27</f>
        <v>0</v>
      </c>
      <c r="E27" s="37">
        <v>68.66</v>
      </c>
      <c r="F27" s="38">
        <v>12</v>
      </c>
      <c r="G27" s="34">
        <f>'[2]70 (ШК)'!G27+'[2]70 (ОДО)'!G27</f>
        <v>0</v>
      </c>
    </row>
    <row r="28" spans="1:7" ht="15" hidden="1" customHeight="1">
      <c r="A28" s="46" t="s">
        <v>24</v>
      </c>
      <c r="B28" s="33" t="s">
        <v>10</v>
      </c>
      <c r="C28" s="46"/>
      <c r="D28" s="39"/>
      <c r="E28" s="37">
        <v>0</v>
      </c>
      <c r="F28" s="38">
        <v>12</v>
      </c>
      <c r="G28" s="34">
        <f>'[2]70 (ШК)'!G28+'[2]70 (ОДО)'!G28</f>
        <v>0</v>
      </c>
    </row>
    <row r="29" spans="1:7" ht="15" customHeight="1">
      <c r="A29" s="46" t="s">
        <v>25</v>
      </c>
      <c r="B29" s="33" t="s">
        <v>10</v>
      </c>
      <c r="C29" s="46" t="s">
        <v>22</v>
      </c>
      <c r="D29" s="34">
        <f>'[2]70 (ШК)'!D29+'[2]70 (ОДО)'!D29</f>
        <v>20</v>
      </c>
      <c r="E29" s="37">
        <v>57.43</v>
      </c>
      <c r="F29" s="38">
        <v>12</v>
      </c>
      <c r="G29" s="34">
        <f>'[2]70 (ШК)'!G29+'[2]70 (ОДО)'!G29</f>
        <v>13.8</v>
      </c>
    </row>
    <row r="30" spans="1:7" ht="15" hidden="1" customHeight="1">
      <c r="A30" s="46" t="s">
        <v>26</v>
      </c>
      <c r="B30" s="33" t="s">
        <v>10</v>
      </c>
      <c r="C30" s="46" t="s">
        <v>22</v>
      </c>
      <c r="D30" s="34">
        <f>'[2]70 (ШК)'!D30+'[2]70 (ОДО)'!D30</f>
        <v>0</v>
      </c>
      <c r="E30" s="37">
        <v>118.6</v>
      </c>
      <c r="F30" s="38">
        <v>12</v>
      </c>
      <c r="G30" s="34">
        <f>'[2]70 (ШК)'!G30+'[2]70 (ОДО)'!G30</f>
        <v>0</v>
      </c>
    </row>
    <row r="31" spans="1:7" ht="15" hidden="1" customHeight="1">
      <c r="A31" s="46" t="s">
        <v>27</v>
      </c>
      <c r="B31" s="33" t="s">
        <v>10</v>
      </c>
      <c r="C31" s="46"/>
      <c r="D31" s="43"/>
      <c r="E31" s="34">
        <f>'[2]70 (ШК)'!E31+'[2]70 (ОДО)'!E31</f>
        <v>0</v>
      </c>
      <c r="F31" s="38">
        <v>12</v>
      </c>
      <c r="G31" s="34">
        <f>'[2]70 (ШК)'!G31+'[2]70 (ОДО)'!G31</f>
        <v>0</v>
      </c>
    </row>
    <row r="32" spans="1:7" ht="15" customHeight="1">
      <c r="A32" s="46" t="s">
        <v>28</v>
      </c>
      <c r="B32" s="33" t="s">
        <v>10</v>
      </c>
      <c r="C32" s="46"/>
      <c r="D32" s="43"/>
      <c r="E32" s="34">
        <f>'[2]70 (ШК)'!E32+'[2]70 (ОДО)'!E32</f>
        <v>25000</v>
      </c>
      <c r="F32" s="38">
        <v>12</v>
      </c>
      <c r="G32" s="34">
        <f>'[2]70 (ШК)'!G32+'[2]70 (ОДО)'!G32</f>
        <v>25</v>
      </c>
    </row>
    <row r="33" spans="1:7" ht="15" customHeight="1">
      <c r="A33" s="46" t="s">
        <v>29</v>
      </c>
      <c r="B33" s="33" t="s">
        <v>10</v>
      </c>
      <c r="C33" s="46"/>
      <c r="D33" s="43"/>
      <c r="E33" s="34">
        <f>'[2]70 (ШК)'!E33+'[2]70 (ОДО)'!E33</f>
        <v>10000</v>
      </c>
      <c r="F33" s="38">
        <v>12</v>
      </c>
      <c r="G33" s="34">
        <f>'[2]70 (ШК)'!G33+'[2]70 (ОДО)'!G33</f>
        <v>10</v>
      </c>
    </row>
    <row r="34" spans="1:7" ht="15" customHeight="1">
      <c r="A34" s="46" t="s">
        <v>30</v>
      </c>
      <c r="B34" s="33" t="s">
        <v>10</v>
      </c>
      <c r="C34" s="46"/>
      <c r="D34" s="29"/>
      <c r="E34" s="34">
        <f>'[2]70 (ШК)'!E34+'[2]70 (ОДО)'!E34</f>
        <v>3000</v>
      </c>
      <c r="F34" s="38">
        <v>12</v>
      </c>
      <c r="G34" s="34">
        <f>'[2]70 (ШК)'!G34+'[2]70 (ОДО)'!G34</f>
        <v>3</v>
      </c>
    </row>
    <row r="35" spans="1:7" ht="15" hidden="1" customHeight="1">
      <c r="A35" s="46" t="s">
        <v>31</v>
      </c>
      <c r="B35" s="33" t="s">
        <v>10</v>
      </c>
      <c r="C35" s="46"/>
      <c r="D35" s="29"/>
      <c r="E35" s="34">
        <f>'[2]70 (ШК)'!E35+'[2]70 (ОДО)'!E35</f>
        <v>0</v>
      </c>
      <c r="F35" s="38">
        <v>12</v>
      </c>
      <c r="G35" s="34">
        <f>'[2]70 (ШК)'!G35+'[2]70 (ОДО)'!G35</f>
        <v>0</v>
      </c>
    </row>
    <row r="36" spans="1:7" ht="15" customHeight="1">
      <c r="A36" s="46" t="s">
        <v>32</v>
      </c>
      <c r="B36" s="33" t="s">
        <v>10</v>
      </c>
      <c r="C36" s="46"/>
      <c r="D36" s="29"/>
      <c r="E36" s="34">
        <f>'[2]70 (ШК)'!E36+'[2]70 (ОДО)'!E36</f>
        <v>12700</v>
      </c>
      <c r="F36" s="38">
        <v>12</v>
      </c>
      <c r="G36" s="34">
        <f>'[2]70 (ШК)'!G36+'[2]70 (ОДО)'!G36</f>
        <v>12.7</v>
      </c>
    </row>
    <row r="37" spans="1:7" s="26" customFormat="1" ht="25.5" customHeight="1">
      <c r="A37" s="20" t="s">
        <v>33</v>
      </c>
      <c r="B37" s="20"/>
      <c r="C37" s="20"/>
      <c r="D37" s="21"/>
      <c r="E37" s="22"/>
      <c r="F37" s="23"/>
      <c r="G37" s="24">
        <f>G38+G40</f>
        <v>69.8</v>
      </c>
    </row>
    <row r="38" spans="1:7" s="26" customFormat="1" ht="18" customHeight="1">
      <c r="A38" s="27" t="s">
        <v>9</v>
      </c>
      <c r="B38" s="27"/>
      <c r="C38" s="47"/>
      <c r="D38" s="48"/>
      <c r="E38" s="49"/>
      <c r="F38" s="50"/>
      <c r="G38" s="32">
        <f>G39</f>
        <v>19.8</v>
      </c>
    </row>
    <row r="39" spans="1:7" ht="15" customHeight="1">
      <c r="A39" s="46" t="s">
        <v>34</v>
      </c>
      <c r="B39" s="33" t="s">
        <v>10</v>
      </c>
      <c r="C39" s="46" t="s">
        <v>16</v>
      </c>
      <c r="D39" s="34">
        <f>'[2]70 (ШК)'!D39+'[2]70 (ОДО)'!D39</f>
        <v>2</v>
      </c>
      <c r="E39" s="37">
        <v>1102</v>
      </c>
      <c r="F39" s="38">
        <v>9</v>
      </c>
      <c r="G39" s="34">
        <f>'[2]70 (ШК)'!G39+'[2]70 (ОДО)'!G39</f>
        <v>19.8</v>
      </c>
    </row>
    <row r="40" spans="1:7" ht="15" customHeight="1">
      <c r="A40" s="35" t="s">
        <v>12</v>
      </c>
      <c r="B40" s="35"/>
      <c r="C40" s="46"/>
      <c r="D40" s="29"/>
      <c r="E40" s="37"/>
      <c r="F40" s="38"/>
      <c r="G40" s="32">
        <f>G41</f>
        <v>50</v>
      </c>
    </row>
    <row r="41" spans="1:7" ht="15" customHeight="1">
      <c r="A41" s="46" t="s">
        <v>35</v>
      </c>
      <c r="B41" s="33" t="s">
        <v>13</v>
      </c>
      <c r="C41" s="46"/>
      <c r="D41" s="29"/>
      <c r="E41" s="34">
        <f>'[2]70 (ШК)'!E41+'[2]70 (ОДО)'!E41</f>
        <v>50000</v>
      </c>
      <c r="F41" s="38">
        <v>12</v>
      </c>
      <c r="G41" s="34">
        <f>'[2]70 (ШК)'!G41+'[2]70 (ОДО)'!G41</f>
        <v>50</v>
      </c>
    </row>
    <row r="42" spans="1:7" s="26" customFormat="1" ht="25.5" customHeight="1">
      <c r="A42" s="20" t="s">
        <v>36</v>
      </c>
      <c r="B42" s="20"/>
      <c r="C42" s="20"/>
      <c r="D42" s="21"/>
      <c r="E42" s="22"/>
      <c r="F42" s="23"/>
      <c r="G42" s="24">
        <f>G43</f>
        <v>1570.9</v>
      </c>
    </row>
    <row r="43" spans="1:7" ht="15" customHeight="1">
      <c r="A43" s="35" t="s">
        <v>12</v>
      </c>
      <c r="B43" s="36" t="s">
        <v>13</v>
      </c>
      <c r="C43" s="46"/>
      <c r="D43" s="29"/>
      <c r="E43" s="37"/>
      <c r="F43" s="38"/>
      <c r="G43" s="51">
        <f>G44+G47+G48+G53</f>
        <v>1570.9</v>
      </c>
    </row>
    <row r="44" spans="1:7" ht="15" customHeight="1">
      <c r="A44" s="52" t="s">
        <v>37</v>
      </c>
      <c r="B44" s="52"/>
      <c r="C44" s="53" t="s">
        <v>38</v>
      </c>
      <c r="D44" s="54"/>
      <c r="E44" s="37"/>
      <c r="F44" s="38"/>
      <c r="G44" s="55">
        <f>SUM(G45:G46)</f>
        <v>280.10000000000002</v>
      </c>
    </row>
    <row r="45" spans="1:7" ht="15" customHeight="1">
      <c r="A45" s="46" t="s">
        <v>39</v>
      </c>
      <c r="B45" s="46"/>
      <c r="C45" s="46"/>
      <c r="D45" s="34">
        <f>'[2]70 (ШК)'!D45+'[2]70 (ОДО)'!D45</f>
        <v>61.7</v>
      </c>
      <c r="E45" s="37">
        <v>4539.3999999999996</v>
      </c>
      <c r="F45" s="38">
        <v>12</v>
      </c>
      <c r="G45" s="34">
        <f>'[2]70 (ШК)'!G45+'[2]70 (ОДО)'!G45</f>
        <v>280.10000000000002</v>
      </c>
    </row>
    <row r="46" spans="1:7" ht="15" hidden="1" customHeight="1">
      <c r="A46" s="46" t="s">
        <v>40</v>
      </c>
      <c r="B46" s="46"/>
      <c r="C46" s="46"/>
      <c r="D46" s="34">
        <f>'[2]70 (ШК)'!D46+'[2]70 (ОДО)'!D46</f>
        <v>0</v>
      </c>
      <c r="E46" s="37">
        <v>5898.15</v>
      </c>
      <c r="F46" s="38">
        <v>12</v>
      </c>
      <c r="G46" s="34">
        <f>'[2]70 (ШК)'!G46+'[2]70 (ОДО)'!G46</f>
        <v>0</v>
      </c>
    </row>
    <row r="47" spans="1:7" ht="15" customHeight="1">
      <c r="A47" s="56" t="s">
        <v>41</v>
      </c>
      <c r="B47" s="56"/>
      <c r="C47" s="53" t="s">
        <v>42</v>
      </c>
      <c r="D47" s="34">
        <f>'[2]70 (ШК)'!D47+'[2]70 (ОДО)'!D47</f>
        <v>563.29999999999995</v>
      </c>
      <c r="E47" s="57">
        <v>1811.99</v>
      </c>
      <c r="F47" s="38">
        <v>12</v>
      </c>
      <c r="G47" s="34">
        <f>'[2]70 (ШК)'!G47+'[2]70 (ОДО)'!G47</f>
        <v>1020.7</v>
      </c>
    </row>
    <row r="48" spans="1:7" ht="15" customHeight="1">
      <c r="A48" s="52" t="s">
        <v>43</v>
      </c>
      <c r="B48" s="52"/>
      <c r="C48" s="53" t="s">
        <v>44</v>
      </c>
      <c r="D48" s="30"/>
      <c r="E48" s="37"/>
      <c r="F48" s="38"/>
      <c r="G48" s="55">
        <f>SUM(G49:G52)</f>
        <v>270.10000000000002</v>
      </c>
    </row>
    <row r="49" spans="1:7" ht="15" customHeight="1">
      <c r="A49" s="58" t="s">
        <v>45</v>
      </c>
      <c r="B49" s="58"/>
      <c r="C49" s="58"/>
      <c r="D49" s="34">
        <f>'[2]70 (ШК)'!D49+'[2]70 (ОДО)'!D49</f>
        <v>1.5</v>
      </c>
      <c r="E49" s="37">
        <v>25545.45</v>
      </c>
      <c r="F49" s="38">
        <v>12</v>
      </c>
      <c r="G49" s="34">
        <f>'[2]70 (ШК)'!G49+'[2]70 (ОДО)'!G49</f>
        <v>38.299999999999997</v>
      </c>
    </row>
    <row r="50" spans="1:7" ht="15" customHeight="1">
      <c r="A50" s="58" t="s">
        <v>46</v>
      </c>
      <c r="B50" s="58"/>
      <c r="C50" s="58"/>
      <c r="D50" s="34">
        <f>'[2]70 (ШК)'!D50+'[2]70 (ОДО)'!D50</f>
        <v>1.5</v>
      </c>
      <c r="E50" s="37">
        <v>29727.27</v>
      </c>
      <c r="F50" s="38">
        <v>12</v>
      </c>
      <c r="G50" s="34">
        <f>'[2]70 (ШК)'!G50+'[2]70 (ОДО)'!G50</f>
        <v>44.6</v>
      </c>
    </row>
    <row r="51" spans="1:7" ht="15" hidden="1" customHeight="1">
      <c r="A51" s="58" t="s">
        <v>47</v>
      </c>
      <c r="B51" s="58"/>
      <c r="C51" s="58"/>
      <c r="D51" s="34">
        <f>'[2]70 (ШК)'!D51+'[2]70 (ОДО)'!D51</f>
        <v>0</v>
      </c>
      <c r="E51" s="37">
        <v>29724.14</v>
      </c>
      <c r="F51" s="38">
        <v>12</v>
      </c>
      <c r="G51" s="34">
        <f>'[2]70 (ШК)'!G51+'[2]70 (ОДО)'!G51</f>
        <v>0</v>
      </c>
    </row>
    <row r="52" spans="1:7" ht="15" customHeight="1">
      <c r="A52" s="58" t="s">
        <v>48</v>
      </c>
      <c r="B52" s="58"/>
      <c r="C52" s="58"/>
      <c r="D52" s="34">
        <f>'[2]70 (ШК)'!D52+'[2]70 (ОДО)'!D52</f>
        <v>6.3</v>
      </c>
      <c r="E52" s="37">
        <v>29722.22</v>
      </c>
      <c r="F52" s="38">
        <v>12</v>
      </c>
      <c r="G52" s="34">
        <f>'[2]70 (ШК)'!G52+'[2]70 (ОДО)'!G52</f>
        <v>187.2</v>
      </c>
    </row>
    <row r="53" spans="1:7" ht="15" hidden="1" customHeight="1">
      <c r="A53" s="52" t="s">
        <v>49</v>
      </c>
      <c r="B53" s="52"/>
      <c r="C53" s="53" t="s">
        <v>44</v>
      </c>
      <c r="D53" s="34">
        <f>'[2]70 (ШК)'!D53+'[2]70 (ОДО)'!D53</f>
        <v>0</v>
      </c>
      <c r="E53" s="37">
        <v>5413.79</v>
      </c>
      <c r="F53" s="38">
        <v>12</v>
      </c>
      <c r="G53" s="34">
        <f>'[2]70 (ШК)'!G53+'[2]70 (ОДО)'!G53</f>
        <v>0</v>
      </c>
    </row>
    <row r="54" spans="1:7" s="26" customFormat="1" ht="25.5" customHeight="1">
      <c r="A54" s="20" t="s">
        <v>50</v>
      </c>
      <c r="B54" s="20"/>
      <c r="C54" s="20"/>
      <c r="D54" s="21"/>
      <c r="E54" s="22"/>
      <c r="F54" s="23"/>
      <c r="G54" s="24">
        <f>G55+G56</f>
        <v>2208.9</v>
      </c>
    </row>
    <row r="55" spans="1:7" s="26" customFormat="1" ht="21" hidden="1" customHeight="1">
      <c r="A55" s="27" t="s">
        <v>9</v>
      </c>
      <c r="B55" s="59"/>
      <c r="C55" s="47"/>
      <c r="D55" s="48"/>
      <c r="E55" s="49"/>
      <c r="F55" s="50"/>
      <c r="G55" s="32">
        <f>G72</f>
        <v>0</v>
      </c>
    </row>
    <row r="56" spans="1:7" ht="22.5" customHeight="1">
      <c r="A56" s="35" t="s">
        <v>12</v>
      </c>
      <c r="B56" s="60"/>
      <c r="C56" s="47"/>
      <c r="D56" s="48"/>
      <c r="E56" s="49"/>
      <c r="F56" s="50"/>
      <c r="G56" s="32">
        <f>SUM(G57:G63)+G68+G69+G70+G71+G73+G74+G75+G81+G82+G83+G84+G87+G88+G89+G94+G95+G96+G97+G98+G99+G100+G101+G102+G103+G104+G105+G106+G107+G108+G115+G116+G117+G118+G119+G120+G121+G122+G123+G124+G125+G126+G127+G128+G129+G130</f>
        <v>2208.9</v>
      </c>
    </row>
    <row r="57" spans="1:7" ht="15" hidden="1" customHeight="1">
      <c r="A57" s="58" t="s">
        <v>51</v>
      </c>
      <c r="B57" s="61" t="s">
        <v>13</v>
      </c>
      <c r="C57" s="58"/>
      <c r="D57" s="29"/>
      <c r="E57" s="34">
        <f>'[2]70 (ШК)'!E57+'[2]70 (ОДО)'!E57</f>
        <v>0</v>
      </c>
      <c r="F57" s="38">
        <v>12</v>
      </c>
      <c r="G57" s="34">
        <f>'[2]70 (ШК)'!G57+'[2]70 (ОДО)'!G57</f>
        <v>0</v>
      </c>
    </row>
    <row r="58" spans="1:7" ht="15" hidden="1" customHeight="1">
      <c r="A58" s="62" t="s">
        <v>52</v>
      </c>
      <c r="B58" s="61" t="s">
        <v>13</v>
      </c>
      <c r="C58" s="62" t="s">
        <v>53</v>
      </c>
      <c r="D58" s="34">
        <f>'[2]70 (ШК)'!D58+'[2]70 (ОДО)'!D58</f>
        <v>0</v>
      </c>
      <c r="E58" s="37">
        <v>518.38</v>
      </c>
      <c r="F58" s="38">
        <v>12</v>
      </c>
      <c r="G58" s="34">
        <f>'[2]70 (ШК)'!G58+'[2]70 (ОДО)'!G58</f>
        <v>0</v>
      </c>
    </row>
    <row r="59" spans="1:7" ht="15" customHeight="1">
      <c r="A59" s="62" t="s">
        <v>52</v>
      </c>
      <c r="B59" s="61" t="s">
        <v>13</v>
      </c>
      <c r="C59" s="62" t="s">
        <v>53</v>
      </c>
      <c r="D59" s="34">
        <f>'[2]70 (ШК)'!D59+'[2]70 (ОДО)'!D59</f>
        <v>240</v>
      </c>
      <c r="E59" s="37">
        <v>539.58000000000004</v>
      </c>
      <c r="F59" s="38">
        <v>12</v>
      </c>
      <c r="G59" s="34">
        <f>'[2]70 (ШК)'!G59+'[2]70 (ОДО)'!G59</f>
        <v>129.5</v>
      </c>
    </row>
    <row r="60" spans="1:7" ht="15" customHeight="1">
      <c r="A60" s="58" t="s">
        <v>54</v>
      </c>
      <c r="B60" s="61" t="s">
        <v>13</v>
      </c>
      <c r="C60" s="58" t="s">
        <v>55</v>
      </c>
      <c r="D60" s="34">
        <f>'[2]70 (ШК)'!D60+'[2]70 (ОДО)'!D60</f>
        <v>1565</v>
      </c>
      <c r="E60" s="37">
        <v>30</v>
      </c>
      <c r="F60" s="38">
        <v>4</v>
      </c>
      <c r="G60" s="34">
        <f>'[2]70 (ШК)'!G60+'[2]70 (ОДО)'!G60</f>
        <v>140.9</v>
      </c>
    </row>
    <row r="61" spans="1:7" ht="15" hidden="1" customHeight="1">
      <c r="A61" s="58" t="s">
        <v>56</v>
      </c>
      <c r="B61" s="61" t="s">
        <v>13</v>
      </c>
      <c r="C61" s="62" t="s">
        <v>53</v>
      </c>
      <c r="D61" s="34">
        <f>'[2]70 (ШК)'!D61+'[2]70 (ОДО)'!D61</f>
        <v>0</v>
      </c>
      <c r="E61" s="34">
        <f>'[2]56 (ШК)'!E61+'[2]56 (ОДО)'!E61</f>
        <v>0</v>
      </c>
      <c r="F61" s="38">
        <v>12</v>
      </c>
      <c r="G61" s="34">
        <f>'[2]70 (ШК)'!G61+'[2]70 (ОДО)'!G61</f>
        <v>0</v>
      </c>
    </row>
    <row r="62" spans="1:7" ht="15" hidden="1" customHeight="1">
      <c r="A62" s="63" t="s">
        <v>57</v>
      </c>
      <c r="B62" s="61" t="s">
        <v>13</v>
      </c>
      <c r="C62" s="58"/>
      <c r="D62" s="29"/>
      <c r="E62" s="34">
        <f>'[2]70 (ШК)'!E62+'[2]70 (ОДО)'!E62</f>
        <v>0</v>
      </c>
      <c r="F62" s="38">
        <v>12</v>
      </c>
      <c r="G62" s="34">
        <f>'[2]70 (ШК)'!G62+'[2]70 (ОДО)'!G62</f>
        <v>0</v>
      </c>
    </row>
    <row r="63" spans="1:7" ht="15" customHeight="1">
      <c r="A63" s="64" t="s">
        <v>58</v>
      </c>
      <c r="B63" s="61" t="s">
        <v>13</v>
      </c>
      <c r="C63" s="64"/>
      <c r="D63" s="54"/>
      <c r="E63" s="37"/>
      <c r="F63" s="38"/>
      <c r="G63" s="34">
        <f>'[2]70 (ШК)'!G63+'[2]70 (ОДО)'!G63</f>
        <v>24.4</v>
      </c>
    </row>
    <row r="64" spans="1:7" ht="15" customHeight="1">
      <c r="A64" s="58" t="s">
        <v>59</v>
      </c>
      <c r="B64" s="58"/>
      <c r="C64" s="58" t="s">
        <v>55</v>
      </c>
      <c r="D64" s="34">
        <f>'[2]70 (ШК)'!D64+'[2]70 (ОДО)'!D64</f>
        <v>5208</v>
      </c>
      <c r="E64" s="37">
        <v>3.3</v>
      </c>
      <c r="F64" s="38">
        <v>12</v>
      </c>
      <c r="G64" s="34">
        <f>'[2]70 (ШК)'!G64+'[2]70 (ОДО)'!G64</f>
        <v>17.2</v>
      </c>
    </row>
    <row r="65" spans="1:7" ht="15" hidden="1" customHeight="1">
      <c r="A65" s="58" t="s">
        <v>60</v>
      </c>
      <c r="B65" s="58"/>
      <c r="C65" s="58" t="s">
        <v>55</v>
      </c>
      <c r="D65" s="34">
        <f>'[2]70 (ШК)'!D65+'[2]70 (ОДО)'!D65</f>
        <v>0</v>
      </c>
      <c r="E65" s="37">
        <v>3.3</v>
      </c>
      <c r="F65" s="38">
        <v>12</v>
      </c>
      <c r="G65" s="34">
        <f>'[2]70 (ШК)'!G65+'[2]70 (ОДО)'!G65</f>
        <v>0</v>
      </c>
    </row>
    <row r="66" spans="1:7" ht="21.75" customHeight="1">
      <c r="A66" s="58" t="s">
        <v>61</v>
      </c>
      <c r="B66" s="58"/>
      <c r="C66" s="58" t="s">
        <v>55</v>
      </c>
      <c r="D66" s="34">
        <f>'[2]70 (ШК)'!D66+'[2]70 (ОДО)'!D66</f>
        <v>1095</v>
      </c>
      <c r="E66" s="37">
        <v>3.3</v>
      </c>
      <c r="F66" s="38">
        <v>12</v>
      </c>
      <c r="G66" s="34">
        <f>'[2]70 (ШК)'!G66+'[2]70 (ОДО)'!G66</f>
        <v>3.6</v>
      </c>
    </row>
    <row r="67" spans="1:7" ht="15" customHeight="1">
      <c r="A67" s="58" t="s">
        <v>62</v>
      </c>
      <c r="B67" s="58"/>
      <c r="C67" s="58" t="s">
        <v>55</v>
      </c>
      <c r="D67" s="34">
        <f>'[2]70 (ШК)'!D67+'[2]70 (ОДО)'!D67</f>
        <v>1095</v>
      </c>
      <c r="E67" s="37">
        <v>3.3</v>
      </c>
      <c r="F67" s="38">
        <v>12</v>
      </c>
      <c r="G67" s="34">
        <f>'[2]70 (ШК)'!G67+'[2]70 (ОДО)'!G67</f>
        <v>3.6</v>
      </c>
    </row>
    <row r="68" spans="1:7" ht="15" customHeight="1">
      <c r="A68" s="58" t="s">
        <v>63</v>
      </c>
      <c r="B68" s="61" t="s">
        <v>13</v>
      </c>
      <c r="C68" s="58" t="s">
        <v>55</v>
      </c>
      <c r="D68" s="34">
        <f>'[2]70 (ШК)'!D68+'[2]70 (ОДО)'!D68</f>
        <v>900</v>
      </c>
      <c r="E68" s="37">
        <v>11.11</v>
      </c>
      <c r="F68" s="38">
        <v>6</v>
      </c>
      <c r="G68" s="34">
        <f>'[2]70 (ШК)'!G68+'[2]70 (ОДО)'!G68</f>
        <v>10</v>
      </c>
    </row>
    <row r="69" spans="1:7" ht="15" customHeight="1">
      <c r="A69" s="58" t="s">
        <v>64</v>
      </c>
      <c r="B69" s="61" t="s">
        <v>13</v>
      </c>
      <c r="C69" s="62"/>
      <c r="D69" s="29"/>
      <c r="E69" s="34">
        <f>'[2]70 (ШК)'!E69+'[2]70 (ОДО)'!E69</f>
        <v>5000</v>
      </c>
      <c r="F69" s="38">
        <v>12</v>
      </c>
      <c r="G69" s="34">
        <f>'[2]70 (ШК)'!G69+'[2]70 (ОДО)'!G69</f>
        <v>5</v>
      </c>
    </row>
    <row r="70" spans="1:7" ht="15" hidden="1" customHeight="1">
      <c r="A70" s="63" t="s">
        <v>65</v>
      </c>
      <c r="B70" s="61" t="s">
        <v>13</v>
      </c>
      <c r="C70" s="58"/>
      <c r="D70" s="29"/>
      <c r="E70" s="34">
        <f>'[2]70 (ШК)'!E70+'[2]70 (ОДО)'!E70</f>
        <v>0</v>
      </c>
      <c r="F70" s="38">
        <v>12</v>
      </c>
      <c r="G70" s="34">
        <f>'[2]70 (ШК)'!G70+'[2]70 (ОДО)'!G70</f>
        <v>0</v>
      </c>
    </row>
    <row r="71" spans="1:7" ht="15" customHeight="1">
      <c r="A71" s="58" t="s">
        <v>66</v>
      </c>
      <c r="B71" s="61" t="s">
        <v>13</v>
      </c>
      <c r="C71" s="62" t="s">
        <v>22</v>
      </c>
      <c r="D71" s="34">
        <f>'[2]70 (ШК)'!D71+'[2]70 (ОДО)'!D71</f>
        <v>40</v>
      </c>
      <c r="E71" s="37">
        <v>900</v>
      </c>
      <c r="F71" s="38">
        <v>12</v>
      </c>
      <c r="G71" s="34">
        <f>'[2]70 (ШК)'!G71+'[2]70 (ОДО)'!G71</f>
        <v>36</v>
      </c>
    </row>
    <row r="72" spans="1:7" ht="24.75" hidden="1" customHeight="1">
      <c r="A72" s="62" t="s">
        <v>67</v>
      </c>
      <c r="B72" s="61" t="s">
        <v>10</v>
      </c>
      <c r="C72" s="58" t="s">
        <v>68</v>
      </c>
      <c r="D72" s="34">
        <f>'[2]70 (ШК)'!D72+'[2]70 (ОДО)'!D72</f>
        <v>0</v>
      </c>
      <c r="E72" s="37">
        <v>49.83</v>
      </c>
      <c r="F72" s="38">
        <v>12</v>
      </c>
      <c r="G72" s="34">
        <f>'[2]70 (ШК)'!G72+'[2]70 (ОДО)'!G72</f>
        <v>0</v>
      </c>
    </row>
    <row r="73" spans="1:7" ht="15" customHeight="1">
      <c r="A73" s="62" t="s">
        <v>69</v>
      </c>
      <c r="B73" s="61" t="s">
        <v>13</v>
      </c>
      <c r="C73" s="62" t="s">
        <v>55</v>
      </c>
      <c r="D73" s="34">
        <f>'[2]70 (ШК)'!D73+'[2]70 (ОДО)'!D73</f>
        <v>3410</v>
      </c>
      <c r="E73" s="37">
        <v>39.15</v>
      </c>
      <c r="F73" s="38">
        <v>12</v>
      </c>
      <c r="G73" s="34">
        <f>'[2]70 (ШК)'!G73+'[2]70 (ОДО)'!G73</f>
        <v>133.5</v>
      </c>
    </row>
    <row r="74" spans="1:7" ht="15" hidden="1" customHeight="1">
      <c r="A74" s="58" t="s">
        <v>70</v>
      </c>
      <c r="B74" s="61" t="s">
        <v>13</v>
      </c>
      <c r="C74" s="58"/>
      <c r="D74" s="29"/>
      <c r="E74" s="34">
        <f>'[2]70 (ШК)'!E74+'[2]70 (ОДО)'!E74</f>
        <v>0</v>
      </c>
      <c r="F74" s="38">
        <v>12</v>
      </c>
      <c r="G74" s="34">
        <f>'[2]70 (ШК)'!G74+'[2]70 (ОДО)'!G74</f>
        <v>0</v>
      </c>
    </row>
    <row r="75" spans="1:7" ht="15" customHeight="1">
      <c r="A75" s="64" t="s">
        <v>71</v>
      </c>
      <c r="B75" s="61" t="s">
        <v>13</v>
      </c>
      <c r="C75" s="64"/>
      <c r="D75" s="54"/>
      <c r="E75" s="37"/>
      <c r="F75" s="38"/>
      <c r="G75" s="34">
        <f>'[2]70 (ШК)'!G75+'[2]70 (ОДО)'!G75</f>
        <v>93.3</v>
      </c>
    </row>
    <row r="76" spans="1:7" ht="15" customHeight="1">
      <c r="A76" s="65" t="s">
        <v>72</v>
      </c>
      <c r="B76" s="65"/>
      <c r="C76" s="65"/>
      <c r="D76" s="34">
        <f>'[2]70 (ШК)'!D76+'[2]70 (ОДО)'!D76</f>
        <v>213</v>
      </c>
      <c r="E76" s="37">
        <v>167.86</v>
      </c>
      <c r="F76" s="38">
        <v>24</v>
      </c>
      <c r="G76" s="34">
        <f>'[2]70 (ШК)'!G76+'[2]70 (ОДО)'!G76</f>
        <v>35.799999999999997</v>
      </c>
    </row>
    <row r="77" spans="1:7" ht="15" customHeight="1">
      <c r="A77" s="65" t="s">
        <v>73</v>
      </c>
      <c r="B77" s="65"/>
      <c r="C77" s="65"/>
      <c r="D77" s="34">
        <f>'[2]70 (ШК)'!D77+'[2]70 (ОДО)'!D77</f>
        <v>66</v>
      </c>
      <c r="E77" s="37">
        <v>629.63</v>
      </c>
      <c r="F77" s="38">
        <v>24</v>
      </c>
      <c r="G77" s="34">
        <f>'[2]70 (ШК)'!G77+'[2]70 (ОДО)'!G77</f>
        <v>41.6</v>
      </c>
    </row>
    <row r="78" spans="1:7" ht="15" hidden="1" customHeight="1">
      <c r="A78" s="65" t="s">
        <v>74</v>
      </c>
      <c r="B78" s="65"/>
      <c r="C78" s="65"/>
      <c r="D78" s="34">
        <f>'[2]70 (ШК)'!D78+'[2]70 (ОДО)'!D78</f>
        <v>0</v>
      </c>
      <c r="E78" s="37">
        <v>167.86</v>
      </c>
      <c r="F78" s="38">
        <v>24</v>
      </c>
      <c r="G78" s="34">
        <f>'[2]70 (ШК)'!G78+'[2]70 (ОДО)'!G78</f>
        <v>0</v>
      </c>
    </row>
    <row r="79" spans="1:7" ht="15" hidden="1" customHeight="1">
      <c r="A79" s="65" t="s">
        <v>75</v>
      </c>
      <c r="B79" s="65"/>
      <c r="C79" s="65"/>
      <c r="D79" s="34">
        <f>'[2]70 (ШК)'!D79+'[2]70 (ОДО)'!D79</f>
        <v>0</v>
      </c>
      <c r="E79" s="37">
        <v>42.1</v>
      </c>
      <c r="F79" s="38">
        <v>24</v>
      </c>
      <c r="G79" s="34">
        <f>'[2]70 (ШК)'!G79+'[2]70 (ОДО)'!G79</f>
        <v>0</v>
      </c>
    </row>
    <row r="80" spans="1:7" ht="15" customHeight="1">
      <c r="A80" s="65" t="s">
        <v>76</v>
      </c>
      <c r="B80" s="65"/>
      <c r="C80" s="65"/>
      <c r="D80" s="34">
        <f>'[2]70 (ШК)'!D80+'[2]70 (ОДО)'!D80</f>
        <v>2.4</v>
      </c>
      <c r="E80" s="37">
        <v>6716.66</v>
      </c>
      <c r="F80" s="38">
        <v>24</v>
      </c>
      <c r="G80" s="34">
        <f>'[2]70 (ШК)'!G80+'[2]70 (ОДО)'!G80</f>
        <v>15.9</v>
      </c>
    </row>
    <row r="81" spans="1:7" ht="15" customHeight="1">
      <c r="A81" s="58" t="s">
        <v>77</v>
      </c>
      <c r="B81" s="61" t="s">
        <v>13</v>
      </c>
      <c r="C81" s="62" t="s">
        <v>22</v>
      </c>
      <c r="D81" s="34">
        <f>'[2]70 (ШК)'!D81+'[2]70 (ОДО)'!D81</f>
        <v>29</v>
      </c>
      <c r="E81" s="37">
        <v>465.52</v>
      </c>
      <c r="F81" s="38">
        <v>12</v>
      </c>
      <c r="G81" s="34">
        <f>'[2]70 (ШК)'!G81+'[2]70 (ОДО)'!G81</f>
        <v>13.5</v>
      </c>
    </row>
    <row r="82" spans="1:7" ht="15" customHeight="1">
      <c r="A82" s="58" t="s">
        <v>78</v>
      </c>
      <c r="B82" s="61" t="s">
        <v>13</v>
      </c>
      <c r="C82" s="58"/>
      <c r="D82" s="43"/>
      <c r="E82" s="34">
        <f>'[2]70 (ШК)'!E82+'[2]70 (ОДО)'!E82</f>
        <v>20000</v>
      </c>
      <c r="F82" s="38">
        <v>12</v>
      </c>
      <c r="G82" s="34">
        <f>'[2]70 (ШК)'!G82+'[2]70 (ОДО)'!G82</f>
        <v>20</v>
      </c>
    </row>
    <row r="83" spans="1:7" ht="15" customHeight="1">
      <c r="A83" s="58" t="s">
        <v>79</v>
      </c>
      <c r="B83" s="61" t="s">
        <v>13</v>
      </c>
      <c r="C83" s="62" t="s">
        <v>22</v>
      </c>
      <c r="D83" s="34">
        <f>'[2]70 (ШК)'!D83+'[2]70 (ОДО)'!D83</f>
        <v>3</v>
      </c>
      <c r="E83" s="37">
        <v>3120.68</v>
      </c>
      <c r="F83" s="38">
        <v>12</v>
      </c>
      <c r="G83" s="34">
        <f>'[2]70 (ШК)'!G83+'[2]70 (ОДО)'!G83</f>
        <v>9.4</v>
      </c>
    </row>
    <row r="84" spans="1:7" ht="21" customHeight="1">
      <c r="A84" s="64" t="s">
        <v>80</v>
      </c>
      <c r="B84" s="61" t="s">
        <v>13</v>
      </c>
      <c r="C84" s="62" t="s">
        <v>53</v>
      </c>
      <c r="D84" s="43"/>
      <c r="E84" s="37"/>
      <c r="F84" s="38"/>
      <c r="G84" s="34">
        <f>'[2]70 (ШК)'!G84+'[2]70 (ОДО)'!G84</f>
        <v>67.599999999999994</v>
      </c>
    </row>
    <row r="85" spans="1:7" ht="15" customHeight="1">
      <c r="A85" s="58" t="s">
        <v>81</v>
      </c>
      <c r="B85" s="58"/>
      <c r="C85" s="58" t="s">
        <v>82</v>
      </c>
      <c r="D85" s="34">
        <f>'[2]70 (ШК)'!D85+'[2]70 (ОДО)'!D85</f>
        <v>20</v>
      </c>
      <c r="E85" s="37">
        <v>1579.9</v>
      </c>
      <c r="F85" s="38">
        <v>12</v>
      </c>
      <c r="G85" s="34">
        <f>'[2]70 (ШК)'!G85+'[2]70 (ОДО)'!G85</f>
        <v>31.6</v>
      </c>
    </row>
    <row r="86" spans="1:7" ht="15" customHeight="1">
      <c r="A86" s="58" t="s">
        <v>83</v>
      </c>
      <c r="B86" s="58"/>
      <c r="C86" s="58" t="s">
        <v>82</v>
      </c>
      <c r="D86" s="34">
        <f>'[2]70 (ШК)'!D86+'[2]70 (ОДО)'!D86</f>
        <v>20</v>
      </c>
      <c r="E86" s="37">
        <v>1798.9</v>
      </c>
      <c r="F86" s="38">
        <v>12</v>
      </c>
      <c r="G86" s="34">
        <f>'[2]70 (ШК)'!G86+'[2]70 (ОДО)'!G86</f>
        <v>36</v>
      </c>
    </row>
    <row r="87" spans="1:7" ht="15" customHeight="1">
      <c r="A87" s="58" t="s">
        <v>84</v>
      </c>
      <c r="B87" s="61" t="s">
        <v>13</v>
      </c>
      <c r="C87" s="58"/>
      <c r="D87" s="29"/>
      <c r="E87" s="34">
        <f>'[2]70 (ШК)'!E87+'[2]70 (ОДО)'!E87</f>
        <v>270000</v>
      </c>
      <c r="F87" s="38">
        <v>12</v>
      </c>
      <c r="G87" s="34">
        <f>'[2]70 (ШК)'!G87+'[2]70 (ОДО)'!G87</f>
        <v>270</v>
      </c>
    </row>
    <row r="88" spans="1:7" ht="15" hidden="1" customHeight="1">
      <c r="A88" s="58" t="s">
        <v>85</v>
      </c>
      <c r="B88" s="61" t="s">
        <v>13</v>
      </c>
      <c r="C88" s="58"/>
      <c r="D88" s="29"/>
      <c r="E88" s="34">
        <f>'[2]70 (ШК)'!E88+'[2]70 (ОДО)'!E88</f>
        <v>0</v>
      </c>
      <c r="F88" s="38">
        <v>12</v>
      </c>
      <c r="G88" s="34">
        <f>'[2]70 (ШК)'!G88+'[2]70 (ОДО)'!G88</f>
        <v>0</v>
      </c>
    </row>
    <row r="89" spans="1:7" ht="15" customHeight="1">
      <c r="A89" s="64" t="s">
        <v>86</v>
      </c>
      <c r="B89" s="61" t="s">
        <v>13</v>
      </c>
      <c r="C89" s="64"/>
      <c r="D89" s="29"/>
      <c r="E89" s="37"/>
      <c r="F89" s="38"/>
      <c r="G89" s="34">
        <f>'[2]70 (ШК)'!G89+'[2]70 (ОДО)'!G89</f>
        <v>156.4</v>
      </c>
    </row>
    <row r="90" spans="1:7" ht="15" customHeight="1">
      <c r="A90" s="58" t="s">
        <v>87</v>
      </c>
      <c r="B90" s="58"/>
      <c r="C90" s="58"/>
      <c r="D90" s="39"/>
      <c r="E90" s="34">
        <f>'[2]70 (ШК)'!E90+'[2]70 (ОДО)'!E90</f>
        <v>66000</v>
      </c>
      <c r="F90" s="38">
        <v>12</v>
      </c>
      <c r="G90" s="34">
        <f>'[2]70 (ШК)'!G90+'[2]70 (ОДО)'!G90</f>
        <v>66</v>
      </c>
    </row>
    <row r="91" spans="1:7" ht="17.25" hidden="1" customHeight="1">
      <c r="A91" s="58" t="s">
        <v>88</v>
      </c>
      <c r="B91" s="58"/>
      <c r="C91" s="58"/>
      <c r="D91" s="39"/>
      <c r="E91" s="34">
        <f>'[2]70 (ШК)'!E91+'[2]70 (ОДО)'!E91</f>
        <v>0</v>
      </c>
      <c r="F91" s="38">
        <v>12</v>
      </c>
      <c r="G91" s="34">
        <f>'[2]70 (ШК)'!G91+'[2]70 (ОДО)'!G91</f>
        <v>0</v>
      </c>
    </row>
    <row r="92" spans="1:7" ht="17.25" customHeight="1">
      <c r="A92" s="58" t="s">
        <v>89</v>
      </c>
      <c r="B92" s="58"/>
      <c r="C92" s="58"/>
      <c r="D92" s="39"/>
      <c r="E92" s="34">
        <f>'[2]70 (ШК)'!E92+'[2]70 (ОДО)'!E92</f>
        <v>78400</v>
      </c>
      <c r="F92" s="38">
        <v>12</v>
      </c>
      <c r="G92" s="34">
        <f>'[2]70 (ШК)'!G92+'[2]70 (ОДО)'!G92</f>
        <v>78.400000000000006</v>
      </c>
    </row>
    <row r="93" spans="1:7" ht="18.75" customHeight="1">
      <c r="A93" s="58" t="s">
        <v>90</v>
      </c>
      <c r="B93" s="58"/>
      <c r="C93" s="58"/>
      <c r="D93" s="39"/>
      <c r="E93" s="34">
        <f>'[2]70 (ШК)'!E93+'[2]70 (ОДО)'!E93</f>
        <v>12000</v>
      </c>
      <c r="F93" s="38">
        <v>12</v>
      </c>
      <c r="G93" s="34">
        <f>'[2]70 (ШК)'!G93+'[2]70 (ОДО)'!G93</f>
        <v>12</v>
      </c>
    </row>
    <row r="94" spans="1:7" ht="18.75" customHeight="1">
      <c r="A94" s="62" t="s">
        <v>91</v>
      </c>
      <c r="B94" s="61" t="s">
        <v>13</v>
      </c>
      <c r="C94" s="62" t="s">
        <v>22</v>
      </c>
      <c r="D94" s="34">
        <f>'[2]70 (ШК)'!D94+'[2]70 (ОДО)'!D94</f>
        <v>3</v>
      </c>
      <c r="E94" s="37">
        <v>2380.5</v>
      </c>
      <c r="F94" s="38">
        <v>12</v>
      </c>
      <c r="G94" s="34">
        <f>'[2]70 (ШК)'!G94+'[2]70 (ОДО)'!G94</f>
        <v>7.1</v>
      </c>
    </row>
    <row r="95" spans="1:7" ht="17.25" hidden="1" customHeight="1">
      <c r="A95" s="58" t="s">
        <v>92</v>
      </c>
      <c r="B95" s="61" t="s">
        <v>13</v>
      </c>
      <c r="C95" s="58"/>
      <c r="D95" s="29"/>
      <c r="E95" s="34">
        <f>'[2]70 (ШК)'!E95+'[2]70 (ОДО)'!E95</f>
        <v>0</v>
      </c>
      <c r="F95" s="38">
        <v>12</v>
      </c>
      <c r="G95" s="34">
        <f>'[2]70 (ШК)'!G95+'[2]70 (ОДО)'!G95</f>
        <v>0</v>
      </c>
    </row>
    <row r="96" spans="1:7" ht="14.25" customHeight="1">
      <c r="A96" s="58" t="s">
        <v>93</v>
      </c>
      <c r="B96" s="61" t="s">
        <v>13</v>
      </c>
      <c r="C96" s="58"/>
      <c r="D96" s="29"/>
      <c r="E96" s="34">
        <f>'[2]70 (ШК)'!E96+'[2]70 (ОДО)'!E96</f>
        <v>327600</v>
      </c>
      <c r="F96" s="38">
        <v>12</v>
      </c>
      <c r="G96" s="34">
        <f>'[2]70 (ШК)'!G96+'[2]70 (ОДО)'!G96</f>
        <v>327.60000000000002</v>
      </c>
    </row>
    <row r="97" spans="1:7" ht="15" customHeight="1">
      <c r="A97" s="58" t="s">
        <v>94</v>
      </c>
      <c r="B97" s="61" t="s">
        <v>13</v>
      </c>
      <c r="C97" s="58"/>
      <c r="D97" s="29"/>
      <c r="E97" s="34">
        <f>'[2]70 (ШК)'!E97+'[2]70 (ОДО)'!E97</f>
        <v>55500</v>
      </c>
      <c r="F97" s="38">
        <v>7</v>
      </c>
      <c r="G97" s="34">
        <f>'[2]70 (ШК)'!G97+'[2]70 (ОДО)'!G97</f>
        <v>55.5</v>
      </c>
    </row>
    <row r="98" spans="1:7" ht="15" customHeight="1">
      <c r="A98" s="58" t="s">
        <v>95</v>
      </c>
      <c r="B98" s="61" t="s">
        <v>13</v>
      </c>
      <c r="C98" s="58"/>
      <c r="D98" s="29"/>
      <c r="E98" s="34">
        <f>'[2]70 (ШК)'!E98+'[2]70 (ОДО)'!E98</f>
        <v>142500</v>
      </c>
      <c r="F98" s="38">
        <v>12</v>
      </c>
      <c r="G98" s="34">
        <f>'[2]70 (ШК)'!G98+'[2]70 (ОДО)'!G98</f>
        <v>142.5</v>
      </c>
    </row>
    <row r="99" spans="1:7" ht="15" hidden="1" customHeight="1">
      <c r="A99" s="58" t="s">
        <v>96</v>
      </c>
      <c r="B99" s="61" t="s">
        <v>13</v>
      </c>
      <c r="C99" s="58"/>
      <c r="D99" s="29"/>
      <c r="E99" s="34">
        <f>'[2]70 (ШК)'!E99+'[2]70 (ОДО)'!E99</f>
        <v>0</v>
      </c>
      <c r="F99" s="38">
        <v>12</v>
      </c>
      <c r="G99" s="34">
        <f>'[2]70 (ШК)'!G99+'[2]70 (ОДО)'!G99</f>
        <v>0</v>
      </c>
    </row>
    <row r="100" spans="1:7" ht="15" customHeight="1">
      <c r="A100" s="58" t="s">
        <v>97</v>
      </c>
      <c r="B100" s="61" t="s">
        <v>13</v>
      </c>
      <c r="C100" s="58"/>
      <c r="D100" s="29"/>
      <c r="E100" s="34">
        <f>'[2]70 (ШК)'!E100+'[2]70 (ОДО)'!E100</f>
        <v>54400</v>
      </c>
      <c r="F100" s="38">
        <v>12</v>
      </c>
      <c r="G100" s="34">
        <f>'[2]70 (ШК)'!G100+'[2]70 (ОДО)'!G100</f>
        <v>54.4</v>
      </c>
    </row>
    <row r="101" spans="1:7" ht="14.25" hidden="1" customHeight="1">
      <c r="A101" s="58" t="s">
        <v>98</v>
      </c>
      <c r="B101" s="61" t="s">
        <v>13</v>
      </c>
      <c r="C101" s="58"/>
      <c r="D101" s="29"/>
      <c r="E101" s="34">
        <f>'[2]70 (ШК)'!E101+'[2]70 (ОДО)'!E101</f>
        <v>0</v>
      </c>
      <c r="F101" s="38">
        <v>12</v>
      </c>
      <c r="G101" s="34">
        <f>'[2]70 (ШК)'!G101+'[2]70 (ОДО)'!G101</f>
        <v>0</v>
      </c>
    </row>
    <row r="102" spans="1:7" ht="15" customHeight="1">
      <c r="A102" s="58" t="s">
        <v>99</v>
      </c>
      <c r="B102" s="61" t="s">
        <v>13</v>
      </c>
      <c r="C102" s="58"/>
      <c r="D102" s="29"/>
      <c r="E102" s="34">
        <f>'[2]70 (ШК)'!E102+'[2]70 (ОДО)'!E102</f>
        <v>32000</v>
      </c>
      <c r="F102" s="38">
        <v>12</v>
      </c>
      <c r="G102" s="34">
        <f>'[2]70 (ШК)'!G102+'[2]70 (ОДО)'!G102</f>
        <v>32</v>
      </c>
    </row>
    <row r="103" spans="1:7" ht="15" customHeight="1">
      <c r="A103" s="58" t="s">
        <v>100</v>
      </c>
      <c r="B103" s="61" t="s">
        <v>13</v>
      </c>
      <c r="C103" s="58"/>
      <c r="D103" s="29"/>
      <c r="E103" s="34">
        <f>'[2]70 (ШК)'!E103+'[2]70 (ОДО)'!E103</f>
        <v>105800</v>
      </c>
      <c r="F103" s="38">
        <v>12</v>
      </c>
      <c r="G103" s="34">
        <f>'[2]70 (ШК)'!G103+'[2]70 (ОДО)'!G103</f>
        <v>105.8</v>
      </c>
    </row>
    <row r="104" spans="1:7" ht="15" customHeight="1">
      <c r="A104" s="58" t="s">
        <v>101</v>
      </c>
      <c r="B104" s="61" t="s">
        <v>13</v>
      </c>
      <c r="C104" s="58"/>
      <c r="D104" s="29"/>
      <c r="E104" s="34">
        <f>'[2]70 (ШК)'!E104+'[2]70 (ОДО)'!E104</f>
        <v>45000</v>
      </c>
      <c r="F104" s="38">
        <v>12</v>
      </c>
      <c r="G104" s="34">
        <f>'[2]70 (ШК)'!G104+'[2]70 (ОДО)'!G104</f>
        <v>45</v>
      </c>
    </row>
    <row r="105" spans="1:7" ht="15" hidden="1" customHeight="1">
      <c r="A105" s="58" t="s">
        <v>102</v>
      </c>
      <c r="B105" s="61" t="s">
        <v>13</v>
      </c>
      <c r="C105" s="58"/>
      <c r="D105" s="29"/>
      <c r="E105" s="34">
        <f>'[2]70 (ШК)'!E105+'[2]70 (ОДО)'!E105</f>
        <v>0</v>
      </c>
      <c r="F105" s="38">
        <v>12</v>
      </c>
      <c r="G105" s="34">
        <f>'[2]70 (ШК)'!G105+'[2]70 (ОДО)'!G105</f>
        <v>0</v>
      </c>
    </row>
    <row r="106" spans="1:7" ht="15" hidden="1" customHeight="1">
      <c r="A106" s="58" t="s">
        <v>103</v>
      </c>
      <c r="B106" s="61" t="s">
        <v>13</v>
      </c>
      <c r="C106" s="58"/>
      <c r="D106" s="29"/>
      <c r="E106" s="34">
        <f>'[2]70 (ШК)'!E106+'[2]70 (ОДО)'!E106</f>
        <v>0</v>
      </c>
      <c r="F106" s="38">
        <v>12</v>
      </c>
      <c r="G106" s="34">
        <f>'[2]70 (ШК)'!G106+'[2]70 (ОДО)'!G106</f>
        <v>0</v>
      </c>
    </row>
    <row r="107" spans="1:7" ht="15" customHeight="1">
      <c r="A107" s="66" t="s">
        <v>104</v>
      </c>
      <c r="B107" s="61" t="s">
        <v>13</v>
      </c>
      <c r="C107" s="66"/>
      <c r="D107" s="29"/>
      <c r="E107" s="34">
        <f>'[2]70 (ШК)'!E107+'[2]70 (ОДО)'!E107</f>
        <v>30000</v>
      </c>
      <c r="F107" s="38">
        <v>12</v>
      </c>
      <c r="G107" s="34">
        <f>'[2]70 (ШК)'!G107+'[2]70 (ОДО)'!G107</f>
        <v>30</v>
      </c>
    </row>
    <row r="108" spans="1:7" ht="21.75" customHeight="1">
      <c r="A108" s="64" t="s">
        <v>105</v>
      </c>
      <c r="B108" s="61" t="s">
        <v>13</v>
      </c>
      <c r="C108" s="58"/>
      <c r="D108" s="29"/>
      <c r="E108" s="34">
        <f>'[2]70 (ШК)'!E108+'[2]70 (ОДО)'!E108</f>
        <v>100800</v>
      </c>
      <c r="F108" s="38">
        <v>12</v>
      </c>
      <c r="G108" s="34">
        <f>'[2]70 (ШК)'!G108+'[2]70 (ОДО)'!G108</f>
        <v>100.8</v>
      </c>
    </row>
    <row r="109" spans="1:7" ht="15" hidden="1" customHeight="1">
      <c r="A109" s="67" t="s">
        <v>106</v>
      </c>
      <c r="B109" s="67"/>
      <c r="C109" s="66"/>
      <c r="D109" s="29"/>
      <c r="E109" s="34">
        <f>'[2]70 (ШК)'!E109+'[2]70 (ОДО)'!E109</f>
        <v>0</v>
      </c>
      <c r="F109" s="38">
        <v>12</v>
      </c>
      <c r="G109" s="34">
        <f>'[2]70 (ШК)'!G109+'[2]70 (ОДО)'!G109</f>
        <v>0</v>
      </c>
    </row>
    <row r="110" spans="1:7" ht="15" hidden="1" customHeight="1">
      <c r="A110" s="67" t="s">
        <v>107</v>
      </c>
      <c r="B110" s="67"/>
      <c r="C110" s="66"/>
      <c r="D110" s="29"/>
      <c r="E110" s="34">
        <f>'[2]70 (ШК)'!E110+'[2]70 (ОДО)'!E110</f>
        <v>0</v>
      </c>
      <c r="F110" s="38">
        <v>12</v>
      </c>
      <c r="G110" s="34">
        <f>'[2]70 (ШК)'!G110+'[2]70 (ОДО)'!G110</f>
        <v>0</v>
      </c>
    </row>
    <row r="111" spans="1:7" ht="15" hidden="1" customHeight="1">
      <c r="A111" s="67" t="s">
        <v>108</v>
      </c>
      <c r="B111" s="67"/>
      <c r="C111" s="66"/>
      <c r="D111" s="29"/>
      <c r="E111" s="34">
        <f>'[2]70 (ШК)'!E111+'[2]70 (ОДО)'!E111</f>
        <v>0</v>
      </c>
      <c r="F111" s="38">
        <v>12</v>
      </c>
      <c r="G111" s="34">
        <f>'[2]70 (ШК)'!G111+'[2]70 (ОДО)'!G111</f>
        <v>0</v>
      </c>
    </row>
    <row r="112" spans="1:7" ht="15" hidden="1" customHeight="1">
      <c r="A112" s="68" t="s">
        <v>109</v>
      </c>
      <c r="B112" s="68"/>
      <c r="C112" s="66"/>
      <c r="D112" s="29"/>
      <c r="E112" s="34">
        <f>'[2]70 (ШК)'!E112+'[2]70 (ОДО)'!E112</f>
        <v>0</v>
      </c>
      <c r="F112" s="38">
        <v>12</v>
      </c>
      <c r="G112" s="34">
        <f>'[2]70 (ШК)'!G112+'[2]70 (ОДО)'!G112</f>
        <v>0</v>
      </c>
    </row>
    <row r="113" spans="1:7" ht="15" hidden="1" customHeight="1">
      <c r="A113" s="69" t="s">
        <v>110</v>
      </c>
      <c r="B113" s="69"/>
      <c r="C113" s="70"/>
      <c r="D113" s="71"/>
      <c r="E113" s="34">
        <f>'[2]70 (ШК)'!E113+'[2]70 (ОДО)'!E113</f>
        <v>0</v>
      </c>
      <c r="F113" s="72">
        <v>12</v>
      </c>
      <c r="G113" s="34">
        <f>'[2]70 (ШК)'!G113+'[2]70 (ОДО)'!G113</f>
        <v>0</v>
      </c>
    </row>
    <row r="114" spans="1:7" ht="15" hidden="1" customHeight="1">
      <c r="A114" s="73" t="s">
        <v>111</v>
      </c>
      <c r="B114" s="73"/>
      <c r="C114" s="66"/>
      <c r="D114" s="29"/>
      <c r="E114" s="34">
        <f>'[2]70 (ШК)'!E114+'[2]70 (ОДО)'!E114</f>
        <v>0</v>
      </c>
      <c r="F114" s="29">
        <v>12</v>
      </c>
      <c r="G114" s="34">
        <f>'[2]70 (ШК)'!G114+'[2]70 (ОДО)'!G114</f>
        <v>0</v>
      </c>
    </row>
    <row r="115" spans="1:7" ht="15" customHeight="1">
      <c r="A115" s="46" t="s">
        <v>112</v>
      </c>
      <c r="B115" s="61" t="s">
        <v>13</v>
      </c>
      <c r="C115" s="62" t="s">
        <v>22</v>
      </c>
      <c r="D115" s="34">
        <f>'[2]70 (ШК)'!D115+'[2]70 (ОДО)'!D115</f>
        <v>1</v>
      </c>
      <c r="E115" s="37">
        <v>1600</v>
      </c>
      <c r="F115" s="38">
        <v>12</v>
      </c>
      <c r="G115" s="34">
        <f>'[2]70 (ШК)'!G115+'[2]70 (ОДО)'!G115</f>
        <v>1.6</v>
      </c>
    </row>
    <row r="116" spans="1:7" ht="15" customHeight="1">
      <c r="A116" s="46" t="s">
        <v>113</v>
      </c>
      <c r="B116" s="61" t="s">
        <v>13</v>
      </c>
      <c r="C116" s="62" t="s">
        <v>22</v>
      </c>
      <c r="D116" s="34">
        <f>'[2]70 (ШК)'!D116+'[2]70 (ОДО)'!D116</f>
        <v>12</v>
      </c>
      <c r="E116" s="37">
        <v>1400</v>
      </c>
      <c r="F116" s="38">
        <v>12</v>
      </c>
      <c r="G116" s="34">
        <f>'[2]70 (ШК)'!G116+'[2]70 (ОДО)'!G116</f>
        <v>16.8</v>
      </c>
    </row>
    <row r="117" spans="1:7" ht="15" hidden="1" customHeight="1">
      <c r="A117" s="46" t="s">
        <v>114</v>
      </c>
      <c r="B117" s="61" t="s">
        <v>13</v>
      </c>
      <c r="C117" s="46"/>
      <c r="D117" s="29"/>
      <c r="E117" s="34">
        <f>'[2]70 (ШК)'!E117+'[2]70 (ОДО)'!E117</f>
        <v>0</v>
      </c>
      <c r="F117" s="38">
        <v>12</v>
      </c>
      <c r="G117" s="34">
        <f>'[2]70 (ШК)'!G117+'[2]70 (ОДО)'!G117</f>
        <v>0</v>
      </c>
    </row>
    <row r="118" spans="1:7" ht="15" hidden="1" customHeight="1">
      <c r="A118" s="46" t="s">
        <v>115</v>
      </c>
      <c r="B118" s="61" t="s">
        <v>13</v>
      </c>
      <c r="C118" s="46"/>
      <c r="D118" s="29"/>
      <c r="E118" s="34">
        <f>'[2]70 (ШК)'!E118+'[2]70 (ОДО)'!E118</f>
        <v>0</v>
      </c>
      <c r="F118" s="38">
        <v>12</v>
      </c>
      <c r="G118" s="34">
        <f>'[2]70 (ШК)'!G118+'[2]70 (ОДО)'!G118</f>
        <v>0</v>
      </c>
    </row>
    <row r="119" spans="1:7" ht="15" hidden="1" customHeight="1">
      <c r="A119" s="46" t="s">
        <v>116</v>
      </c>
      <c r="B119" s="61" t="s">
        <v>13</v>
      </c>
      <c r="C119" s="46"/>
      <c r="D119" s="29"/>
      <c r="E119" s="34">
        <f>'[2]70 (ШК)'!E119+'[2]70 (ОДО)'!E119</f>
        <v>0</v>
      </c>
      <c r="F119" s="38">
        <v>12</v>
      </c>
      <c r="G119" s="34">
        <f>'[2]70 (ШК)'!G119+'[2]70 (ОДО)'!G119</f>
        <v>0</v>
      </c>
    </row>
    <row r="120" spans="1:7" ht="16.5" hidden="1" customHeight="1">
      <c r="A120" s="46" t="s">
        <v>117</v>
      </c>
      <c r="B120" s="61" t="s">
        <v>13</v>
      </c>
      <c r="C120" s="46"/>
      <c r="D120" s="29"/>
      <c r="E120" s="34">
        <f>'[2]70 (ШК)'!E120+'[2]70 (ОДО)'!E120</f>
        <v>0</v>
      </c>
      <c r="F120" s="38">
        <v>12</v>
      </c>
      <c r="G120" s="34">
        <f>'[2]70 (ШК)'!G120+'[2]70 (ОДО)'!G120</f>
        <v>0</v>
      </c>
    </row>
    <row r="121" spans="1:7" ht="15" hidden="1" customHeight="1">
      <c r="A121" s="46" t="s">
        <v>118</v>
      </c>
      <c r="B121" s="61" t="s">
        <v>13</v>
      </c>
      <c r="C121" s="46"/>
      <c r="D121" s="29"/>
      <c r="E121" s="34">
        <f>'[2]70 (ШК)'!E121+'[2]70 (ОДО)'!E121</f>
        <v>0</v>
      </c>
      <c r="F121" s="38">
        <v>12</v>
      </c>
      <c r="G121" s="34">
        <f>'[2]70 (ШК)'!G121+'[2]70 (ОДО)'!G121</f>
        <v>0</v>
      </c>
    </row>
    <row r="122" spans="1:7" s="26" customFormat="1" ht="25.5" hidden="1" customHeight="1">
      <c r="A122" s="46" t="s">
        <v>119</v>
      </c>
      <c r="B122" s="61" t="s">
        <v>13</v>
      </c>
      <c r="C122" s="46"/>
      <c r="D122" s="29"/>
      <c r="E122" s="34">
        <f>'[2]70 (ШК)'!E122+'[2]70 (ОДО)'!E122</f>
        <v>0</v>
      </c>
      <c r="F122" s="38">
        <v>12</v>
      </c>
      <c r="G122" s="34">
        <f>'[2]70 (ШК)'!G122+'[2]70 (ОДО)'!G122</f>
        <v>0</v>
      </c>
    </row>
    <row r="123" spans="1:7" s="26" customFormat="1" ht="20.25" hidden="1" customHeight="1">
      <c r="A123" s="46" t="s">
        <v>120</v>
      </c>
      <c r="B123" s="61" t="s">
        <v>13</v>
      </c>
      <c r="C123" s="46"/>
      <c r="D123" s="29"/>
      <c r="E123" s="34">
        <f>'[2]70 (ШК)'!E123+'[2]70 (ОДО)'!E123</f>
        <v>0</v>
      </c>
      <c r="F123" s="38">
        <v>12</v>
      </c>
      <c r="G123" s="34">
        <f>'[2]70 (ШК)'!G123+'[2]70 (ОДО)'!G123</f>
        <v>0</v>
      </c>
    </row>
    <row r="124" spans="1:7" ht="15" hidden="1" customHeight="1">
      <c r="A124" s="46" t="s">
        <v>121</v>
      </c>
      <c r="B124" s="61" t="s">
        <v>13</v>
      </c>
      <c r="C124" s="46"/>
      <c r="D124" s="29"/>
      <c r="E124" s="34">
        <f>'[2]70 (ШК)'!E124+'[2]70 (ОДО)'!E124</f>
        <v>0</v>
      </c>
      <c r="F124" s="38">
        <v>12</v>
      </c>
      <c r="G124" s="34">
        <f>'[2]70 (ШК)'!G124+'[2]70 (ОДО)'!G124</f>
        <v>0</v>
      </c>
    </row>
    <row r="125" spans="1:7" ht="29.25" hidden="1" customHeight="1">
      <c r="A125" s="46" t="s">
        <v>122</v>
      </c>
      <c r="B125" s="61" t="s">
        <v>13</v>
      </c>
      <c r="C125" s="46"/>
      <c r="D125" s="29"/>
      <c r="E125" s="34">
        <f>'[2]70 (ШК)'!E125+'[2]70 (ОДО)'!E125</f>
        <v>0</v>
      </c>
      <c r="F125" s="38">
        <v>12</v>
      </c>
      <c r="G125" s="34">
        <f>'[2]70 (ШК)'!G125+'[2]70 (ОДО)'!G125</f>
        <v>0</v>
      </c>
    </row>
    <row r="126" spans="1:7" ht="15" hidden="1" customHeight="1">
      <c r="A126" s="46" t="s">
        <v>123</v>
      </c>
      <c r="B126" s="61" t="s">
        <v>13</v>
      </c>
      <c r="C126" s="46"/>
      <c r="D126" s="29"/>
      <c r="E126" s="34">
        <f>'[2]70 (ШК)'!E126+'[2]70 (ОДО)'!E126</f>
        <v>0</v>
      </c>
      <c r="F126" s="38">
        <v>12</v>
      </c>
      <c r="G126" s="34">
        <f>'[2]70 (ШК)'!G126+'[2]70 (ОДО)'!G126</f>
        <v>0</v>
      </c>
    </row>
    <row r="127" spans="1:7" ht="15" hidden="1" customHeight="1">
      <c r="A127" s="46" t="s">
        <v>124</v>
      </c>
      <c r="B127" s="61" t="s">
        <v>13</v>
      </c>
      <c r="C127" s="46"/>
      <c r="D127" s="29"/>
      <c r="E127" s="34">
        <f>'[2]70 (ШК)'!E127+'[2]70 (ОДО)'!E127</f>
        <v>0</v>
      </c>
      <c r="F127" s="38">
        <v>12</v>
      </c>
      <c r="G127" s="34">
        <f>'[2]70 (ШК)'!G127+'[2]70 (ОДО)'!G127</f>
        <v>0</v>
      </c>
    </row>
    <row r="128" spans="1:7" ht="15" hidden="1" customHeight="1">
      <c r="A128" s="58" t="s">
        <v>125</v>
      </c>
      <c r="B128" s="61" t="s">
        <v>13</v>
      </c>
      <c r="C128" s="58"/>
      <c r="D128" s="29"/>
      <c r="E128" s="34">
        <f>'[2]70 (ШК)'!E128+'[2]70 (ОДО)'!E128</f>
        <v>0</v>
      </c>
      <c r="F128" s="38">
        <v>12</v>
      </c>
      <c r="G128" s="34">
        <f>'[2]70 (ШК)'!G128+'[2]70 (ОДО)'!G128</f>
        <v>0</v>
      </c>
    </row>
    <row r="129" spans="1:7" ht="15.75" customHeight="1">
      <c r="A129" s="46" t="s">
        <v>126</v>
      </c>
      <c r="B129" s="61" t="s">
        <v>13</v>
      </c>
      <c r="C129" s="46"/>
      <c r="D129" s="29"/>
      <c r="E129" s="34">
        <f>'[2]70 (ШК)'!E129+'[2]70 (ОДО)'!E129</f>
        <v>180300</v>
      </c>
      <c r="F129" s="38">
        <v>12</v>
      </c>
      <c r="G129" s="34">
        <f>'[2]70 (ШК)'!G129+'[2]70 (ОДО)'!G129</f>
        <v>180.3</v>
      </c>
    </row>
    <row r="130" spans="1:7" ht="18" hidden="1" customHeight="1">
      <c r="A130" s="58" t="s">
        <v>127</v>
      </c>
      <c r="B130" s="61" t="s">
        <v>13</v>
      </c>
      <c r="C130" s="58"/>
      <c r="D130" s="29"/>
      <c r="E130" s="34">
        <f>'[2]70 (ШК)'!E130+'[2]70 (ОДО)'!E130</f>
        <v>0</v>
      </c>
      <c r="F130" s="38">
        <v>12</v>
      </c>
      <c r="G130" s="34">
        <f>'[2]70 (ШК)'!G130+'[2]70 (ОДО)'!G130</f>
        <v>0</v>
      </c>
    </row>
    <row r="131" spans="1:7" ht="22.5" customHeight="1">
      <c r="A131" s="20" t="s">
        <v>128</v>
      </c>
      <c r="B131" s="20"/>
      <c r="C131" s="20"/>
      <c r="D131" s="21"/>
      <c r="E131" s="22"/>
      <c r="F131" s="23"/>
      <c r="G131" s="24">
        <f>G132+G133</f>
        <v>1220.8</v>
      </c>
    </row>
    <row r="132" spans="1:7" ht="29.25" customHeight="1">
      <c r="A132" s="27" t="s">
        <v>9</v>
      </c>
      <c r="B132" s="27"/>
      <c r="C132" s="47"/>
      <c r="D132" s="48"/>
      <c r="E132" s="49"/>
      <c r="F132" s="50"/>
      <c r="G132" s="32">
        <f>G134+G135+G136+G139+G140+G149+G156+G161+G141</f>
        <v>129.1</v>
      </c>
    </row>
    <row r="133" spans="1:7" ht="17.25" customHeight="1">
      <c r="A133" s="35" t="s">
        <v>12</v>
      </c>
      <c r="B133" s="35"/>
      <c r="C133" s="46"/>
      <c r="D133" s="29"/>
      <c r="E133" s="37"/>
      <c r="F133" s="38"/>
      <c r="G133" s="32">
        <f>G137+G138+G142+G150+G151+G152+G153+G154+G155+G157+G158+G159+G160+G162</f>
        <v>1091.7</v>
      </c>
    </row>
    <row r="134" spans="1:7" ht="17.25" customHeight="1">
      <c r="A134" s="74" t="s">
        <v>129</v>
      </c>
      <c r="B134" s="61" t="s">
        <v>10</v>
      </c>
      <c r="C134" s="75"/>
      <c r="D134" s="29"/>
      <c r="E134" s="34">
        <f>'[2]70 (ШК)'!E134+'[2]70 (ОДО)'!E134</f>
        <v>10000</v>
      </c>
      <c r="F134" s="38">
        <v>12</v>
      </c>
      <c r="G134" s="34">
        <f>'[2]70 (ШК)'!G134+'[2]70 (ОДО)'!G134</f>
        <v>10</v>
      </c>
    </row>
    <row r="135" spans="1:7" ht="17.25" customHeight="1">
      <c r="A135" s="76" t="s">
        <v>130</v>
      </c>
      <c r="B135" s="61" t="s">
        <v>10</v>
      </c>
      <c r="C135" s="46"/>
      <c r="D135" s="29"/>
      <c r="E135" s="34">
        <f>'[2]70 (ШК)'!E135+'[2]70 (ОДО)'!E135</f>
        <v>30000</v>
      </c>
      <c r="F135" s="38">
        <v>12</v>
      </c>
      <c r="G135" s="34">
        <f>'[2]70 (ШК)'!G135+'[2]70 (ОДО)'!G135</f>
        <v>30</v>
      </c>
    </row>
    <row r="136" spans="1:7" ht="17.25" customHeight="1">
      <c r="A136" s="77" t="s">
        <v>131</v>
      </c>
      <c r="B136" s="61" t="s">
        <v>10</v>
      </c>
      <c r="C136" s="33" t="s">
        <v>16</v>
      </c>
      <c r="D136" s="34">
        <f>'[2]70 (ШК)'!D136+'[2]70 (ОДО)'!D136</f>
        <v>85</v>
      </c>
      <c r="E136" s="37">
        <v>592.48</v>
      </c>
      <c r="F136" s="38">
        <v>12</v>
      </c>
      <c r="G136" s="34">
        <f>'[2]70 (ШК)'!G136+'[2]70 (ОДО)'!G136</f>
        <v>50.3</v>
      </c>
    </row>
    <row r="137" spans="1:7" ht="17.25" customHeight="1">
      <c r="A137" s="78" t="s">
        <v>132</v>
      </c>
      <c r="B137" s="61" t="s">
        <v>13</v>
      </c>
      <c r="C137" s="66"/>
      <c r="D137" s="43"/>
      <c r="E137" s="34">
        <f>'[2]70 (ШК)'!E137+'[2]70 (ОДО)'!E137</f>
        <v>35000</v>
      </c>
      <c r="F137" s="38"/>
      <c r="G137" s="34">
        <f>'[2]70 (ШК)'!G137+'[2]70 (ОДО)'!G137</f>
        <v>35</v>
      </c>
    </row>
    <row r="138" spans="1:7" ht="15" customHeight="1">
      <c r="A138" s="77" t="s">
        <v>133</v>
      </c>
      <c r="B138" s="61" t="s">
        <v>13</v>
      </c>
      <c r="C138" s="77"/>
      <c r="D138" s="43"/>
      <c r="E138" s="34">
        <f>'[2]70 (ШК)'!E138+'[2]70 (ОДО)'!E138</f>
        <v>10000</v>
      </c>
      <c r="F138" s="38">
        <v>12</v>
      </c>
      <c r="G138" s="34">
        <f>'[2]70 (ШК)'!G138+'[2]70 (ОДО)'!G138</f>
        <v>10</v>
      </c>
    </row>
    <row r="139" spans="1:7" ht="15" customHeight="1">
      <c r="A139" s="77" t="s">
        <v>134</v>
      </c>
      <c r="B139" s="61" t="s">
        <v>10</v>
      </c>
      <c r="C139" s="58"/>
      <c r="D139" s="43"/>
      <c r="E139" s="34">
        <f>'[2]70 (ШК)'!E139+'[2]70 (ОДО)'!E139</f>
        <v>70000</v>
      </c>
      <c r="F139" s="38">
        <v>12</v>
      </c>
      <c r="G139" s="34">
        <v>17.7</v>
      </c>
    </row>
    <row r="140" spans="1:7" ht="15" hidden="1" customHeight="1">
      <c r="A140" s="77" t="s">
        <v>135</v>
      </c>
      <c r="B140" s="61" t="s">
        <v>10</v>
      </c>
      <c r="C140" s="58"/>
      <c r="D140" s="43"/>
      <c r="E140" s="34">
        <f>'[2]70 (ШК)'!E140+'[2]70 (ОДО)'!E140</f>
        <v>0</v>
      </c>
      <c r="F140" s="38">
        <v>12</v>
      </c>
      <c r="G140" s="34">
        <f>'[2]70 (ШК)'!G140+'[2]70 (ОДО)'!G140</f>
        <v>0</v>
      </c>
    </row>
    <row r="141" spans="1:7" ht="15" customHeight="1">
      <c r="A141" s="77" t="s">
        <v>213</v>
      </c>
      <c r="B141" s="61" t="s">
        <v>10</v>
      </c>
      <c r="C141" s="58"/>
      <c r="D141" s="43"/>
      <c r="E141" s="34">
        <v>16300</v>
      </c>
      <c r="F141" s="38">
        <v>12</v>
      </c>
      <c r="G141" s="34">
        <v>16.3</v>
      </c>
    </row>
    <row r="142" spans="1:7" ht="15" customHeight="1">
      <c r="A142" s="79" t="s">
        <v>136</v>
      </c>
      <c r="B142" s="61" t="s">
        <v>13</v>
      </c>
      <c r="C142" s="77"/>
      <c r="D142" s="43"/>
      <c r="E142" s="37"/>
      <c r="F142" s="38"/>
      <c r="G142" s="34">
        <f>'[2]70 (ШК)'!G141+'[2]70 (ОДО)'!G141</f>
        <v>313.8</v>
      </c>
    </row>
    <row r="143" spans="1:7" ht="28.5" customHeight="1">
      <c r="A143" s="80" t="s">
        <v>137</v>
      </c>
      <c r="B143" s="80"/>
      <c r="C143" s="33" t="s">
        <v>16</v>
      </c>
      <c r="D143" s="34">
        <f>'[2]70 (ШК)'!D142+'[2]70 (ОДО)'!D142</f>
        <v>70</v>
      </c>
      <c r="E143" s="37">
        <v>3808.8</v>
      </c>
      <c r="F143" s="38">
        <v>12</v>
      </c>
      <c r="G143" s="34">
        <f>'[2]70 (ШК)'!G142+'[2]70 (ОДО)'!G142</f>
        <v>266.60000000000002</v>
      </c>
    </row>
    <row r="144" spans="1:7" ht="29.25" hidden="1" customHeight="1">
      <c r="A144" s="80" t="s">
        <v>138</v>
      </c>
      <c r="B144" s="80"/>
      <c r="C144" s="33"/>
      <c r="D144" s="34">
        <f>'[2]70 (ШК)'!D143+'[2]70 (ОДО)'!D143</f>
        <v>0</v>
      </c>
      <c r="E144" s="37">
        <v>18000</v>
      </c>
      <c r="F144" s="38">
        <v>12</v>
      </c>
      <c r="G144" s="34">
        <f>'[2]70 (ШК)'!G143+'[2]70 (ОДО)'!G143</f>
        <v>0</v>
      </c>
    </row>
    <row r="145" spans="1:7" ht="15" hidden="1" customHeight="1">
      <c r="A145" s="80" t="s">
        <v>139</v>
      </c>
      <c r="B145" s="80"/>
      <c r="C145" s="33"/>
      <c r="D145" s="34">
        <f>'[2]70 (ШК)'!D144+'[2]70 (ОДО)'!D144</f>
        <v>0</v>
      </c>
      <c r="E145" s="37">
        <v>22500</v>
      </c>
      <c r="F145" s="38">
        <v>12</v>
      </c>
      <c r="G145" s="34">
        <f>'[2]70 (ШК)'!G144+'[2]70 (ОДО)'!G144</f>
        <v>0</v>
      </c>
    </row>
    <row r="146" spans="1:7" ht="15" customHeight="1">
      <c r="A146" s="80" t="s">
        <v>140</v>
      </c>
      <c r="B146" s="80"/>
      <c r="C146" s="33" t="s">
        <v>16</v>
      </c>
      <c r="D146" s="34">
        <f>'[2]70 (ШК)'!D145+'[2]70 (ОДО)'!D145</f>
        <v>2</v>
      </c>
      <c r="E146" s="37">
        <v>1269.5999999999999</v>
      </c>
      <c r="F146" s="38">
        <v>12</v>
      </c>
      <c r="G146" s="34">
        <f>'[2]70 (ШК)'!G145+'[2]70 (ОДО)'!G145</f>
        <v>2.5</v>
      </c>
    </row>
    <row r="147" spans="1:7" ht="30" customHeight="1">
      <c r="A147" s="80" t="s">
        <v>141</v>
      </c>
      <c r="B147" s="80"/>
      <c r="C147" s="33" t="s">
        <v>16</v>
      </c>
      <c r="D147" s="34">
        <f>'[2]70 (ШК)'!D146+'[2]70 (ОДО)'!D146</f>
        <v>2</v>
      </c>
      <c r="E147" s="37">
        <v>3174</v>
      </c>
      <c r="F147" s="38">
        <v>12</v>
      </c>
      <c r="G147" s="34">
        <f>'[2]70 (ШК)'!G146+'[2]70 (ОДО)'!G146</f>
        <v>6.3</v>
      </c>
    </row>
    <row r="148" spans="1:7" ht="15" customHeight="1">
      <c r="A148" s="80" t="s">
        <v>142</v>
      </c>
      <c r="B148" s="80"/>
      <c r="C148" s="33" t="s">
        <v>16</v>
      </c>
      <c r="D148" s="34">
        <f>'[2]70 (ШК)'!D147+'[2]70 (ОДО)'!D147</f>
        <v>3</v>
      </c>
      <c r="E148" s="37">
        <v>12800</v>
      </c>
      <c r="F148" s="38">
        <v>12</v>
      </c>
      <c r="G148" s="34">
        <f>'[2]70 (ШК)'!G147+'[2]70 (ОДО)'!G147</f>
        <v>38.4</v>
      </c>
    </row>
    <row r="149" spans="1:7" ht="15" hidden="1" customHeight="1">
      <c r="A149" s="81" t="s">
        <v>143</v>
      </c>
      <c r="B149" s="61" t="s">
        <v>10</v>
      </c>
      <c r="C149" s="58"/>
      <c r="D149" s="29"/>
      <c r="E149" s="34">
        <f>'[2]70 (ШК)'!E148+'[2]70 (ОДО)'!E148</f>
        <v>0</v>
      </c>
      <c r="F149" s="38">
        <v>12</v>
      </c>
      <c r="G149" s="34">
        <f>'[2]70 (ШК)'!G148+'[2]70 (ОДО)'!G148</f>
        <v>0</v>
      </c>
    </row>
    <row r="150" spans="1:7" ht="15" hidden="1" customHeight="1">
      <c r="A150" s="66" t="s">
        <v>144</v>
      </c>
      <c r="B150" s="61" t="s">
        <v>13</v>
      </c>
      <c r="C150" s="66"/>
      <c r="D150" s="29"/>
      <c r="E150" s="34">
        <f>'[2]70 (ШК)'!E149+'[2]70 (ОДО)'!E149</f>
        <v>0</v>
      </c>
      <c r="F150" s="38">
        <v>12</v>
      </c>
      <c r="G150" s="34">
        <f>'[2]70 (ШК)'!G149+'[2]70 (ОДО)'!G149</f>
        <v>0</v>
      </c>
    </row>
    <row r="151" spans="1:7" ht="15" hidden="1" customHeight="1">
      <c r="A151" s="66" t="s">
        <v>145</v>
      </c>
      <c r="B151" s="61" t="s">
        <v>13</v>
      </c>
      <c r="C151" s="66"/>
      <c r="D151" s="29"/>
      <c r="E151" s="34">
        <f>'[2]70 (ШК)'!E150+'[2]70 (ОДО)'!E150</f>
        <v>0</v>
      </c>
      <c r="F151" s="38">
        <v>12</v>
      </c>
      <c r="G151" s="34">
        <f>'[2]70 (ШК)'!G150+'[2]70 (ОДО)'!G150</f>
        <v>0</v>
      </c>
    </row>
    <row r="152" spans="1:7" ht="15" hidden="1" customHeight="1">
      <c r="A152" s="46" t="s">
        <v>146</v>
      </c>
      <c r="B152" s="61" t="s">
        <v>13</v>
      </c>
      <c r="C152" s="46"/>
      <c r="D152" s="29"/>
      <c r="E152" s="34">
        <f>'[2]70 (ШК)'!E151+'[2]70 (ОДО)'!E151</f>
        <v>0</v>
      </c>
      <c r="F152" s="38">
        <v>12</v>
      </c>
      <c r="G152" s="34">
        <f>'[2]70 (ШК)'!G151+'[2]70 (ОДО)'!G151</f>
        <v>0</v>
      </c>
    </row>
    <row r="153" spans="1:7" s="26" customFormat="1" ht="25.5" customHeight="1">
      <c r="A153" s="66" t="s">
        <v>147</v>
      </c>
      <c r="B153" s="61" t="s">
        <v>13</v>
      </c>
      <c r="C153" s="66"/>
      <c r="D153" s="29"/>
      <c r="E153" s="34">
        <f>'[2]70 (ШК)'!E152+'[2]70 (ОДО)'!E152</f>
        <v>140300</v>
      </c>
      <c r="F153" s="38">
        <v>12</v>
      </c>
      <c r="G153" s="34">
        <f>'[2]70 (ШК)'!G152+'[2]70 (ОДО)'!G152</f>
        <v>140.30000000000001</v>
      </c>
    </row>
    <row r="154" spans="1:7" s="26" customFormat="1" ht="19.5" hidden="1" customHeight="1">
      <c r="A154" s="66" t="s">
        <v>148</v>
      </c>
      <c r="B154" s="61" t="s">
        <v>13</v>
      </c>
      <c r="C154" s="66"/>
      <c r="D154" s="29"/>
      <c r="E154" s="34">
        <f>'[2]70 (ШК)'!E153+'[2]70 (ОДО)'!E153</f>
        <v>0</v>
      </c>
      <c r="F154" s="38">
        <v>12</v>
      </c>
      <c r="G154" s="34">
        <f>'[2]70 (ШК)'!G153+'[2]70 (ОДО)'!G153</f>
        <v>0</v>
      </c>
    </row>
    <row r="155" spans="1:7" ht="15" customHeight="1">
      <c r="A155" s="77" t="s">
        <v>149</v>
      </c>
      <c r="B155" s="61" t="s">
        <v>13</v>
      </c>
      <c r="C155" s="77"/>
      <c r="D155" s="39"/>
      <c r="E155" s="34">
        <f>'[2]70 (ШК)'!E154+'[2]70 (ОДО)'!E154</f>
        <v>142600</v>
      </c>
      <c r="F155" s="38">
        <v>12</v>
      </c>
      <c r="G155" s="34">
        <v>205.3</v>
      </c>
    </row>
    <row r="156" spans="1:7" s="26" customFormat="1" ht="21" customHeight="1">
      <c r="A156" s="77" t="s">
        <v>150</v>
      </c>
      <c r="B156" s="61" t="s">
        <v>10</v>
      </c>
      <c r="C156" s="77"/>
      <c r="D156" s="39"/>
      <c r="E156" s="34">
        <f>'[2]70 (ШК)'!E155+'[2]70 (ОДО)'!E155</f>
        <v>4800</v>
      </c>
      <c r="F156" s="38">
        <v>12</v>
      </c>
      <c r="G156" s="34">
        <f>'[2]70 (ШК)'!G155+'[2]70 (ОДО)'!G155</f>
        <v>4.8</v>
      </c>
    </row>
    <row r="157" spans="1:7" ht="15" customHeight="1">
      <c r="A157" s="82" t="s">
        <v>151</v>
      </c>
      <c r="B157" s="61" t="s">
        <v>13</v>
      </c>
      <c r="C157" s="46"/>
      <c r="D157" s="29"/>
      <c r="E157" s="34">
        <f>'[2]70 (ШК)'!E156+'[2]70 (ОДО)'!E156</f>
        <v>200000</v>
      </c>
      <c r="F157" s="38">
        <v>12</v>
      </c>
      <c r="G157" s="34">
        <f>'[2]70 (ШК)'!G156+'[2]70 (ОДО)'!G156</f>
        <v>200</v>
      </c>
    </row>
    <row r="158" spans="1:7" ht="35.25" customHeight="1">
      <c r="A158" s="83" t="s">
        <v>152</v>
      </c>
      <c r="B158" s="61" t="s">
        <v>13</v>
      </c>
      <c r="C158" s="66"/>
      <c r="D158" s="29"/>
      <c r="E158" s="34">
        <f>'[2]70 (ШК)'!E157+'[2]70 (ОДО)'!E157</f>
        <v>85000</v>
      </c>
      <c r="F158" s="38">
        <v>12</v>
      </c>
      <c r="G158" s="34">
        <f>'[2]70 (ШК)'!G157+'[2]70 (ОДО)'!G157</f>
        <v>85</v>
      </c>
    </row>
    <row r="159" spans="1:7" ht="35.25" customHeight="1">
      <c r="A159" s="66" t="s">
        <v>153</v>
      </c>
      <c r="B159" s="61" t="s">
        <v>13</v>
      </c>
      <c r="C159" s="66"/>
      <c r="D159" s="29"/>
      <c r="E159" s="34">
        <f>'[2]70 (ШК)'!E158+'[2]70 (ОДО)'!E158</f>
        <v>87300</v>
      </c>
      <c r="F159" s="38">
        <v>12</v>
      </c>
      <c r="G159" s="34">
        <f>'[2]70 (ШК)'!G158+'[2]70 (ОДО)'!G158</f>
        <v>87.3</v>
      </c>
    </row>
    <row r="160" spans="1:7" ht="16.5" hidden="1" customHeight="1">
      <c r="A160" s="66" t="s">
        <v>154</v>
      </c>
      <c r="B160" s="61" t="s">
        <v>13</v>
      </c>
      <c r="C160" s="66"/>
      <c r="D160" s="29"/>
      <c r="E160" s="34">
        <f>'[2]70 (ШК)'!E159+'[2]70 (ОДО)'!E159</f>
        <v>0</v>
      </c>
      <c r="F160" s="38">
        <v>12</v>
      </c>
      <c r="G160" s="34">
        <f>'[2]70 (ШК)'!G159+'[2]70 (ОДО)'!G159</f>
        <v>0</v>
      </c>
    </row>
    <row r="161" spans="1:7" ht="17.25" hidden="1" customHeight="1">
      <c r="A161" s="77" t="s">
        <v>155</v>
      </c>
      <c r="B161" s="61" t="s">
        <v>10</v>
      </c>
      <c r="C161" s="58"/>
      <c r="D161" s="29"/>
      <c r="E161" s="34">
        <f>'[2]70 (ШК)'!E160+'[2]70 (ОДО)'!E160</f>
        <v>0</v>
      </c>
      <c r="F161" s="38">
        <v>12</v>
      </c>
      <c r="G161" s="34">
        <f>'[2]70 (ШК)'!G160+'[2]70 (ОДО)'!G160</f>
        <v>0</v>
      </c>
    </row>
    <row r="162" spans="1:7" ht="18.75" customHeight="1">
      <c r="A162" s="76" t="s">
        <v>156</v>
      </c>
      <c r="B162" s="61" t="s">
        <v>13</v>
      </c>
      <c r="C162" s="46"/>
      <c r="D162" s="29"/>
      <c r="E162" s="34">
        <f>'[2]70 (ШК)'!E161+'[2]70 (ОДО)'!E161</f>
        <v>15000</v>
      </c>
      <c r="F162" s="38">
        <v>12</v>
      </c>
      <c r="G162" s="34">
        <f>'[2]70 (ШК)'!G161+'[2]70 (ОДО)'!G161</f>
        <v>15</v>
      </c>
    </row>
    <row r="163" spans="1:7" s="26" customFormat="1" ht="25.5" customHeight="1">
      <c r="A163" s="84" t="s">
        <v>157</v>
      </c>
      <c r="B163" s="84"/>
      <c r="C163" s="84"/>
      <c r="D163" s="21"/>
      <c r="E163" s="22"/>
      <c r="F163" s="23"/>
      <c r="G163" s="24">
        <f>G164+G166</f>
        <v>29</v>
      </c>
    </row>
    <row r="164" spans="1:7" s="26" customFormat="1" ht="15.75" customHeight="1">
      <c r="A164" s="27" t="s">
        <v>9</v>
      </c>
      <c r="B164" s="27"/>
      <c r="C164" s="47"/>
      <c r="D164" s="48"/>
      <c r="E164" s="49"/>
      <c r="F164" s="50"/>
      <c r="G164" s="32">
        <f>G165</f>
        <v>14</v>
      </c>
    </row>
    <row r="165" spans="1:7" s="26" customFormat="1" ht="15.75" customHeight="1">
      <c r="A165" s="85" t="s">
        <v>158</v>
      </c>
      <c r="B165" s="61" t="s">
        <v>10</v>
      </c>
      <c r="C165" s="85"/>
      <c r="D165" s="29"/>
      <c r="E165" s="34">
        <f>'[2]70 (ШК)'!E164+'[2]70 (ОДО)'!E164</f>
        <v>14000</v>
      </c>
      <c r="F165" s="38">
        <v>12</v>
      </c>
      <c r="G165" s="34">
        <f>'[2]70 (ШК)'!G164+'[2]70 (ОДО)'!G164</f>
        <v>14</v>
      </c>
    </row>
    <row r="166" spans="1:7" s="26" customFormat="1" ht="15.75" customHeight="1">
      <c r="A166" s="35" t="s">
        <v>12</v>
      </c>
      <c r="B166" s="35"/>
      <c r="C166" s="46"/>
      <c r="D166" s="29"/>
      <c r="E166" s="37"/>
      <c r="F166" s="38"/>
      <c r="G166" s="32">
        <f>SUM(G167:G171)</f>
        <v>15</v>
      </c>
    </row>
    <row r="167" spans="1:7" s="26" customFormat="1" ht="15.75" hidden="1" customHeight="1">
      <c r="A167" s="85" t="s">
        <v>159</v>
      </c>
      <c r="B167" s="61" t="s">
        <v>13</v>
      </c>
      <c r="C167" s="85"/>
      <c r="D167" s="29"/>
      <c r="E167" s="34">
        <f>'[2]70 (ШК)'!E166+'[2]70 (ОДО)'!E166</f>
        <v>0</v>
      </c>
      <c r="F167" s="38">
        <v>12</v>
      </c>
      <c r="G167" s="34">
        <f>'[2]70 (ШК)'!G166+'[2]70 (ОДО)'!G166</f>
        <v>0</v>
      </c>
    </row>
    <row r="168" spans="1:7" s="26" customFormat="1" ht="15.75" hidden="1" customHeight="1">
      <c r="A168" s="86" t="s">
        <v>160</v>
      </c>
      <c r="B168" s="61" t="s">
        <v>13</v>
      </c>
      <c r="C168" s="85"/>
      <c r="D168" s="29"/>
      <c r="E168" s="34">
        <f>'[2]70 (ШК)'!E167+'[2]70 (ОДО)'!E167</f>
        <v>0</v>
      </c>
      <c r="F168" s="38">
        <v>12</v>
      </c>
      <c r="G168" s="34">
        <f>'[2]70 (ШК)'!G167+'[2]70 (ОДО)'!G167</f>
        <v>0</v>
      </c>
    </row>
    <row r="169" spans="1:7" ht="15.75" hidden="1" customHeight="1">
      <c r="A169" s="86" t="s">
        <v>161</v>
      </c>
      <c r="B169" s="61" t="s">
        <v>13</v>
      </c>
      <c r="C169" s="85"/>
      <c r="D169" s="29"/>
      <c r="E169" s="34">
        <f>'[2]70 (ШК)'!E168+'[2]70 (ОДО)'!E168</f>
        <v>0</v>
      </c>
      <c r="F169" s="38">
        <v>12</v>
      </c>
      <c r="G169" s="34">
        <f>'[2]70 (ШК)'!G168+'[2]70 (ОДО)'!G168</f>
        <v>0</v>
      </c>
    </row>
    <row r="170" spans="1:7" ht="15.75" customHeight="1">
      <c r="A170" s="87" t="s">
        <v>162</v>
      </c>
      <c r="B170" s="61" t="s">
        <v>13</v>
      </c>
      <c r="C170" s="85"/>
      <c r="D170" s="29"/>
      <c r="E170" s="34">
        <f>'[2]70 (ШК)'!E169+'[2]70 (ОДО)'!E169</f>
        <v>5000</v>
      </c>
      <c r="F170" s="38">
        <v>12</v>
      </c>
      <c r="G170" s="34">
        <f>'[2]70 (ШК)'!G169+'[2]70 (ОДО)'!G169</f>
        <v>5</v>
      </c>
    </row>
    <row r="171" spans="1:7" ht="15.75" customHeight="1">
      <c r="A171" s="88" t="s">
        <v>163</v>
      </c>
      <c r="B171" s="61" t="s">
        <v>13</v>
      </c>
      <c r="C171" s="85"/>
      <c r="D171" s="29"/>
      <c r="E171" s="34">
        <f>'[2]70 (ШК)'!E170+'[2]70 (ОДО)'!E170</f>
        <v>10000</v>
      </c>
      <c r="F171" s="38">
        <v>12</v>
      </c>
      <c r="G171" s="34">
        <f>'[2]70 (ШК)'!G170+'[2]70 (ОДО)'!G170</f>
        <v>10</v>
      </c>
    </row>
    <row r="172" spans="1:7" s="26" customFormat="1" ht="25.5" hidden="1" customHeight="1">
      <c r="A172" s="20" t="s">
        <v>164</v>
      </c>
      <c r="B172" s="20"/>
      <c r="C172" s="20"/>
      <c r="D172" s="21"/>
      <c r="E172" s="22"/>
      <c r="F172" s="23"/>
      <c r="G172" s="24">
        <f>SUM(G173:G187)</f>
        <v>0</v>
      </c>
    </row>
    <row r="173" spans="1:7" s="26" customFormat="1" ht="20.25" hidden="1" customHeight="1">
      <c r="A173" s="89" t="s">
        <v>165</v>
      </c>
      <c r="B173" s="89"/>
      <c r="C173" s="85"/>
      <c r="D173" s="29"/>
      <c r="E173" s="34">
        <f>'[2]70 (ШК)'!E172+'[2]70 (ОДО)'!E172</f>
        <v>0</v>
      </c>
      <c r="F173" s="38">
        <v>12</v>
      </c>
      <c r="G173" s="34">
        <f>'[2]70 (ШК)'!G172+'[2]70 (ОДО)'!G172</f>
        <v>0</v>
      </c>
    </row>
    <row r="174" spans="1:7" ht="15" hidden="1" customHeight="1">
      <c r="A174" s="89" t="s">
        <v>166</v>
      </c>
      <c r="B174" s="89"/>
      <c r="C174" s="85"/>
      <c r="D174" s="29"/>
      <c r="E174" s="34">
        <f>'[2]70 (ШК)'!E173+'[2]70 (ОДО)'!E173</f>
        <v>0</v>
      </c>
      <c r="F174" s="38">
        <v>12</v>
      </c>
      <c r="G174" s="34">
        <f>'[2]70 (ШК)'!G173+'[2]70 (ОДО)'!G173</f>
        <v>0</v>
      </c>
    </row>
    <row r="175" spans="1:7" ht="30.75" hidden="1" customHeight="1">
      <c r="A175" s="89" t="s">
        <v>167</v>
      </c>
      <c r="B175" s="89"/>
      <c r="C175" s="85"/>
      <c r="D175" s="29"/>
      <c r="E175" s="34">
        <f>'[2]70 (ШК)'!E174+'[2]70 (ОДО)'!E174</f>
        <v>0</v>
      </c>
      <c r="F175" s="38">
        <v>12</v>
      </c>
      <c r="G175" s="34">
        <f>'[2]70 (ШК)'!G174+'[2]70 (ОДО)'!G174</f>
        <v>0</v>
      </c>
    </row>
    <row r="176" spans="1:7" ht="30.75" hidden="1" customHeight="1">
      <c r="A176" s="89" t="s">
        <v>168</v>
      </c>
      <c r="B176" s="89"/>
      <c r="C176" s="85"/>
      <c r="D176" s="29"/>
      <c r="E176" s="34">
        <f>'[2]70 (ШК)'!E175+'[2]70 (ОДО)'!E175</f>
        <v>0</v>
      </c>
      <c r="F176" s="38">
        <v>12</v>
      </c>
      <c r="G176" s="34">
        <f>'[2]70 (ШК)'!G175+'[2]70 (ОДО)'!G175</f>
        <v>0</v>
      </c>
    </row>
    <row r="177" spans="1:7" ht="30.75" hidden="1" customHeight="1">
      <c r="A177" s="89" t="s">
        <v>169</v>
      </c>
      <c r="B177" s="89"/>
      <c r="C177" s="85"/>
      <c r="D177" s="29"/>
      <c r="E177" s="34">
        <f>'[2]70 (ШК)'!E176+'[2]70 (ОДО)'!E176</f>
        <v>0</v>
      </c>
      <c r="F177" s="38">
        <v>12</v>
      </c>
      <c r="G177" s="34">
        <f>'[2]70 (ШК)'!G176+'[2]70 (ОДО)'!G176</f>
        <v>0</v>
      </c>
    </row>
    <row r="178" spans="1:7" ht="19.5" hidden="1" customHeight="1">
      <c r="A178" s="89" t="s">
        <v>170</v>
      </c>
      <c r="B178" s="89"/>
      <c r="C178" s="85"/>
      <c r="D178" s="29"/>
      <c r="E178" s="34">
        <f>'[2]70 (ШК)'!E177+'[2]70 (ОДО)'!E177</f>
        <v>0</v>
      </c>
      <c r="F178" s="38">
        <v>12</v>
      </c>
      <c r="G178" s="34">
        <f>'[2]70 (ШК)'!G177+'[2]70 (ОДО)'!G177</f>
        <v>0</v>
      </c>
    </row>
    <row r="179" spans="1:7" ht="30.75" hidden="1" customHeight="1">
      <c r="A179" s="89" t="s">
        <v>171</v>
      </c>
      <c r="B179" s="89"/>
      <c r="C179" s="85"/>
      <c r="D179" s="29"/>
      <c r="E179" s="34">
        <f>'[2]70 (ШК)'!E178+'[2]70 (ОДО)'!E178</f>
        <v>0</v>
      </c>
      <c r="F179" s="38">
        <v>12</v>
      </c>
      <c r="G179" s="34">
        <f>'[2]70 (ШК)'!G178+'[2]70 (ОДО)'!G178</f>
        <v>0</v>
      </c>
    </row>
    <row r="180" spans="1:7" ht="18" hidden="1" customHeight="1">
      <c r="A180" s="89" t="s">
        <v>172</v>
      </c>
      <c r="B180" s="89"/>
      <c r="C180" s="85"/>
      <c r="D180" s="29"/>
      <c r="E180" s="34">
        <f>'[2]70 (ШК)'!E179+'[2]70 (ОДО)'!E179</f>
        <v>0</v>
      </c>
      <c r="F180" s="38">
        <v>12</v>
      </c>
      <c r="G180" s="34">
        <f>'[2]70 (ШК)'!G179+'[2]70 (ОДО)'!G179</f>
        <v>0</v>
      </c>
    </row>
    <row r="181" spans="1:7" ht="15" hidden="1" customHeight="1">
      <c r="A181" s="89" t="s">
        <v>173</v>
      </c>
      <c r="B181" s="89"/>
      <c r="C181" s="85"/>
      <c r="D181" s="29"/>
      <c r="E181" s="34">
        <f>'[2]70 (ШК)'!E180+'[2]70 (ОДО)'!E180</f>
        <v>0</v>
      </c>
      <c r="F181" s="38">
        <v>12</v>
      </c>
      <c r="G181" s="34">
        <f>'[2]70 (ШК)'!G180+'[2]70 (ОДО)'!G180</f>
        <v>0</v>
      </c>
    </row>
    <row r="182" spans="1:7" ht="15" hidden="1" customHeight="1">
      <c r="A182" s="85" t="s">
        <v>174</v>
      </c>
      <c r="B182" s="85"/>
      <c r="C182" s="85"/>
      <c r="D182" s="29"/>
      <c r="E182" s="34">
        <f>'[2]70 (ШК)'!E181+'[2]70 (ОДО)'!E181</f>
        <v>0</v>
      </c>
      <c r="F182" s="38">
        <v>12</v>
      </c>
      <c r="G182" s="34">
        <f>'[2]70 (ШК)'!G181+'[2]70 (ОДО)'!G181</f>
        <v>0</v>
      </c>
    </row>
    <row r="183" spans="1:7" ht="15" hidden="1" customHeight="1">
      <c r="A183" s="85" t="s">
        <v>175</v>
      </c>
      <c r="B183" s="85"/>
      <c r="C183" s="85"/>
      <c r="D183" s="29"/>
      <c r="E183" s="34">
        <f>'[2]70 (ШК)'!E182+'[2]70 (ОДО)'!E182</f>
        <v>0</v>
      </c>
      <c r="F183" s="38">
        <v>12</v>
      </c>
      <c r="G183" s="34">
        <f>'[2]70 (ШК)'!G182+'[2]70 (ОДО)'!G182</f>
        <v>0</v>
      </c>
    </row>
    <row r="184" spans="1:7" ht="15" hidden="1" customHeight="1">
      <c r="A184" s="85" t="s">
        <v>176</v>
      </c>
      <c r="B184" s="85"/>
      <c r="C184" s="85"/>
      <c r="D184" s="29"/>
      <c r="E184" s="34">
        <f>'[2]70 (ШК)'!E183+'[2]70 (ОДО)'!E183</f>
        <v>0</v>
      </c>
      <c r="F184" s="38">
        <v>12</v>
      </c>
      <c r="G184" s="34">
        <f>'[2]70 (ШК)'!G183+'[2]70 (ОДО)'!G183</f>
        <v>0</v>
      </c>
    </row>
    <row r="185" spans="1:7" ht="15" hidden="1" customHeight="1">
      <c r="A185" s="85" t="s">
        <v>177</v>
      </c>
      <c r="B185" s="85"/>
      <c r="C185" s="85"/>
      <c r="D185" s="29"/>
      <c r="E185" s="34">
        <f>'[2]70 (ШК)'!E184+'[2]70 (ОДО)'!E184</f>
        <v>0</v>
      </c>
      <c r="F185" s="38">
        <v>12</v>
      </c>
      <c r="G185" s="34">
        <f>'[2]70 (ШК)'!G184+'[2]70 (ОДО)'!G184</f>
        <v>0</v>
      </c>
    </row>
    <row r="186" spans="1:7" ht="15" hidden="1" customHeight="1">
      <c r="A186" s="85" t="s">
        <v>178</v>
      </c>
      <c r="B186" s="85"/>
      <c r="C186" s="85"/>
      <c r="D186" s="29"/>
      <c r="E186" s="34">
        <f>'[2]70 (ШК)'!E185+'[2]70 (ОДО)'!E185</f>
        <v>0</v>
      </c>
      <c r="F186" s="38">
        <v>12</v>
      </c>
      <c r="G186" s="34">
        <f>'[2]70 (ШК)'!G185+'[2]70 (ОДО)'!G185</f>
        <v>0</v>
      </c>
    </row>
    <row r="187" spans="1:7" ht="15" hidden="1" customHeight="1">
      <c r="A187" s="85" t="s">
        <v>179</v>
      </c>
      <c r="B187" s="85"/>
      <c r="C187" s="85"/>
      <c r="D187" s="29"/>
      <c r="E187" s="34">
        <f>'[2]70 (ШК)'!E186+'[2]70 (ОДО)'!E186</f>
        <v>0</v>
      </c>
      <c r="F187" s="38">
        <v>12</v>
      </c>
      <c r="G187" s="34">
        <f>'[2]70 (ШК)'!G186+'[2]70 (ОДО)'!G186</f>
        <v>0</v>
      </c>
    </row>
    <row r="188" spans="1:7" ht="24.75" customHeight="1">
      <c r="A188" s="20" t="s">
        <v>180</v>
      </c>
      <c r="B188" s="20"/>
      <c r="C188" s="20"/>
      <c r="D188" s="21"/>
      <c r="E188" s="22"/>
      <c r="F188" s="23"/>
      <c r="G188" s="24">
        <f>G189+G199</f>
        <v>1887.9</v>
      </c>
    </row>
    <row r="189" spans="1:7" ht="19.5" customHeight="1">
      <c r="A189" s="27" t="s">
        <v>9</v>
      </c>
      <c r="B189" s="27"/>
      <c r="C189" s="47"/>
      <c r="D189" s="48"/>
      <c r="E189" s="49"/>
      <c r="F189" s="50"/>
      <c r="G189" s="32">
        <f>SUM(G190:G198)</f>
        <v>1736.8</v>
      </c>
    </row>
    <row r="190" spans="1:7" ht="15" customHeight="1">
      <c r="A190" s="90" t="s">
        <v>181</v>
      </c>
      <c r="B190" s="61" t="s">
        <v>10</v>
      </c>
      <c r="C190" s="85"/>
      <c r="D190" s="29"/>
      <c r="E190" s="34">
        <f>'[2]70 (ШК)'!E189+'[2]70 (ОДО)'!E189</f>
        <v>1092800</v>
      </c>
      <c r="F190" s="38">
        <v>12</v>
      </c>
      <c r="G190" s="34">
        <f>'[2]70 (ШК)'!G189+'[2]70 (ОДО)'!G189</f>
        <v>1092.8</v>
      </c>
    </row>
    <row r="191" spans="1:7" ht="15" customHeight="1">
      <c r="A191" s="53" t="s">
        <v>182</v>
      </c>
      <c r="B191" s="61" t="s">
        <v>10</v>
      </c>
      <c r="C191" s="53"/>
      <c r="D191" s="29"/>
      <c r="E191" s="34">
        <f>'[2]70 (ШК)'!E190+'[2]70 (ОДО)'!E190</f>
        <v>35000</v>
      </c>
      <c r="F191" s="38">
        <v>12</v>
      </c>
      <c r="G191" s="34">
        <f>'[2]70 (ШК)'!G190+'[2]70 (ОДО)'!G190</f>
        <v>35</v>
      </c>
    </row>
    <row r="192" spans="1:7" ht="15" hidden="1" customHeight="1">
      <c r="A192" s="90" t="s">
        <v>183</v>
      </c>
      <c r="B192" s="61" t="s">
        <v>10</v>
      </c>
      <c r="C192" s="85"/>
      <c r="D192" s="29"/>
      <c r="E192" s="34">
        <f>'[2]70 (ШК)'!E191+'[2]70 (ОДО)'!E191</f>
        <v>0</v>
      </c>
      <c r="F192" s="38">
        <v>12</v>
      </c>
      <c r="G192" s="34">
        <f>'[2]70 (ШК)'!G191+'[2]70 (ОДО)'!G191</f>
        <v>0</v>
      </c>
    </row>
    <row r="193" spans="1:7" ht="15" hidden="1" customHeight="1">
      <c r="A193" s="90" t="s">
        <v>184</v>
      </c>
      <c r="B193" s="61" t="s">
        <v>10</v>
      </c>
      <c r="C193" s="85"/>
      <c r="D193" s="29"/>
      <c r="E193" s="34">
        <f>'[2]70 (ШК)'!E192+'[2]70 (ОДО)'!E192</f>
        <v>0</v>
      </c>
      <c r="F193" s="38">
        <v>12</v>
      </c>
      <c r="G193" s="34">
        <f>'[2]70 (ШК)'!G192+'[2]70 (ОДО)'!G192</f>
        <v>0</v>
      </c>
    </row>
    <row r="194" spans="1:7" ht="16.5" customHeight="1">
      <c r="A194" s="90" t="s">
        <v>185</v>
      </c>
      <c r="B194" s="61" t="s">
        <v>10</v>
      </c>
      <c r="C194" s="85"/>
      <c r="D194" s="29"/>
      <c r="E194" s="34">
        <f>'[2]70 (ШК)'!E193+'[2]70 (ОДО)'!E193</f>
        <v>568000</v>
      </c>
      <c r="F194" s="38">
        <v>12</v>
      </c>
      <c r="G194" s="34">
        <f>'[2]70 (ШК)'!G193+'[2]70 (ОДО)'!G193</f>
        <v>568</v>
      </c>
    </row>
    <row r="195" spans="1:7" ht="13.5" customHeight="1">
      <c r="A195" s="90" t="s">
        <v>186</v>
      </c>
      <c r="B195" s="61" t="s">
        <v>10</v>
      </c>
      <c r="C195" s="85"/>
      <c r="D195" s="29"/>
      <c r="E195" s="34">
        <f>'[2]70 (ШК)'!E194+'[2]70 (ОДО)'!E194</f>
        <v>12000</v>
      </c>
      <c r="F195" s="38">
        <v>12</v>
      </c>
      <c r="G195" s="34">
        <f>'[2]70 (ШК)'!G194+'[2]70 (ОДО)'!G194</f>
        <v>12</v>
      </c>
    </row>
    <row r="196" spans="1:7" ht="13.5" customHeight="1">
      <c r="A196" s="90" t="s">
        <v>187</v>
      </c>
      <c r="B196" s="61" t="s">
        <v>10</v>
      </c>
      <c r="C196" s="85"/>
      <c r="D196" s="29"/>
      <c r="E196" s="34">
        <f>'[2]70 (ШК)'!E195+'[2]70 (ОДО)'!E195</f>
        <v>17000</v>
      </c>
      <c r="F196" s="38">
        <v>12</v>
      </c>
      <c r="G196" s="34">
        <f>'[2]70 (ШК)'!G195+'[2]70 (ОДО)'!G195</f>
        <v>17</v>
      </c>
    </row>
    <row r="197" spans="1:7" ht="13.5" hidden="1" customHeight="1">
      <c r="A197" s="90" t="s">
        <v>188</v>
      </c>
      <c r="B197" s="61" t="s">
        <v>10</v>
      </c>
      <c r="C197" s="85"/>
      <c r="D197" s="29"/>
      <c r="E197" s="34">
        <f>'[2]70 (ШК)'!E196+'[2]70 (ОДО)'!E196</f>
        <v>0</v>
      </c>
      <c r="F197" s="38">
        <v>12</v>
      </c>
      <c r="G197" s="34">
        <f>'[2]70 (ШК)'!G196+'[2]70 (ОДО)'!G196</f>
        <v>0</v>
      </c>
    </row>
    <row r="198" spans="1:7" ht="13.5" customHeight="1">
      <c r="A198" s="90" t="s">
        <v>189</v>
      </c>
      <c r="B198" s="61" t="s">
        <v>10</v>
      </c>
      <c r="C198" s="85"/>
      <c r="D198" s="29"/>
      <c r="E198" s="34">
        <f>'[2]70 (ШК)'!E197+'[2]70 (ОДО)'!E197</f>
        <v>12000</v>
      </c>
      <c r="F198" s="38">
        <v>12</v>
      </c>
      <c r="G198" s="34">
        <f>'[2]70 (ШК)'!G197+'[2]70 (ОДО)'!G197</f>
        <v>12</v>
      </c>
    </row>
    <row r="199" spans="1:7" ht="13.5" customHeight="1">
      <c r="A199" s="35" t="s">
        <v>12</v>
      </c>
      <c r="B199" s="35"/>
      <c r="C199" s="46"/>
      <c r="D199" s="29"/>
      <c r="E199" s="37"/>
      <c r="F199" s="38"/>
      <c r="G199" s="32">
        <f>SUM(G200:G212)</f>
        <v>151.1</v>
      </c>
    </row>
    <row r="200" spans="1:7" ht="13.5" hidden="1" customHeight="1">
      <c r="A200" s="76" t="s">
        <v>190</v>
      </c>
      <c r="B200" s="61" t="s">
        <v>13</v>
      </c>
      <c r="C200" s="46"/>
      <c r="D200" s="29"/>
      <c r="E200" s="34">
        <f>'[2]70 (ШК)'!E199+'[2]70 (ОДО)'!E199</f>
        <v>0</v>
      </c>
      <c r="F200" s="38">
        <v>12</v>
      </c>
      <c r="G200" s="34">
        <f>'[2]70 (ШК)'!G199+'[2]70 (ОДО)'!G199</f>
        <v>0</v>
      </c>
    </row>
    <row r="201" spans="1:7" ht="13.5" hidden="1" customHeight="1">
      <c r="A201" s="91" t="s">
        <v>191</v>
      </c>
      <c r="B201" s="61" t="s">
        <v>13</v>
      </c>
      <c r="C201" s="91"/>
      <c r="D201" s="29"/>
      <c r="E201" s="34">
        <f>'[2]70 (ШК)'!E200+'[2]70 (ОДО)'!E200</f>
        <v>0</v>
      </c>
      <c r="F201" s="38">
        <v>12</v>
      </c>
      <c r="G201" s="34">
        <f>'[2]70 (ШК)'!G200+'[2]70 (ОДО)'!G200</f>
        <v>0</v>
      </c>
    </row>
    <row r="202" spans="1:7" ht="13.5" hidden="1" customHeight="1">
      <c r="A202" s="91" t="s">
        <v>192</v>
      </c>
      <c r="B202" s="61" t="s">
        <v>13</v>
      </c>
      <c r="C202" s="91"/>
      <c r="D202" s="29"/>
      <c r="E202" s="34">
        <f>'[2]70 (ШК)'!E201+'[2]70 (ОДО)'!E201</f>
        <v>0</v>
      </c>
      <c r="F202" s="38">
        <v>12</v>
      </c>
      <c r="G202" s="34">
        <f>'[2]70 (ШК)'!G201+'[2]70 (ОДО)'!G201</f>
        <v>0</v>
      </c>
    </row>
    <row r="203" spans="1:7" ht="13.5" hidden="1" customHeight="1">
      <c r="A203" s="91" t="s">
        <v>193</v>
      </c>
      <c r="B203" s="61" t="s">
        <v>13</v>
      </c>
      <c r="C203" s="91"/>
      <c r="D203" s="29"/>
      <c r="E203" s="34">
        <f>'[2]70 (ШК)'!E202+'[2]70 (ОДО)'!E202</f>
        <v>0</v>
      </c>
      <c r="F203" s="38">
        <v>12</v>
      </c>
      <c r="G203" s="34">
        <f>'[2]70 (ШК)'!G202+'[2]70 (ОДО)'!G202</f>
        <v>0</v>
      </c>
    </row>
    <row r="204" spans="1:7" ht="13.5" customHeight="1">
      <c r="A204" s="91" t="s">
        <v>194</v>
      </c>
      <c r="B204" s="61" t="s">
        <v>13</v>
      </c>
      <c r="C204" s="91"/>
      <c r="D204" s="29"/>
      <c r="E204" s="34">
        <f>'[2]70 (ШК)'!E203+'[2]70 (ОДО)'!E203</f>
        <v>70000</v>
      </c>
      <c r="F204" s="38">
        <v>12</v>
      </c>
      <c r="G204" s="34">
        <f>'[2]70 (ШК)'!G203+'[2]70 (ОДО)'!G203</f>
        <v>70</v>
      </c>
    </row>
    <row r="205" spans="1:7" ht="13.5" customHeight="1">
      <c r="A205" s="91" t="s">
        <v>195</v>
      </c>
      <c r="B205" s="61" t="s">
        <v>13</v>
      </c>
      <c r="C205" s="91"/>
      <c r="D205" s="29"/>
      <c r="E205" s="34">
        <f>'[2]70 (ШК)'!E204+'[2]70 (ОДО)'!E204</f>
        <v>10000</v>
      </c>
      <c r="F205" s="38">
        <v>12</v>
      </c>
      <c r="G205" s="34">
        <v>5</v>
      </c>
    </row>
    <row r="206" spans="1:7" ht="13.5" customHeight="1">
      <c r="A206" s="91" t="s">
        <v>196</v>
      </c>
      <c r="B206" s="61" t="s">
        <v>13</v>
      </c>
      <c r="C206" s="91"/>
      <c r="D206" s="29"/>
      <c r="E206" s="34">
        <f>'[2]70 (ШК)'!E205+'[2]70 (ОДО)'!E205</f>
        <v>100000</v>
      </c>
      <c r="F206" s="38">
        <v>12</v>
      </c>
      <c r="G206" s="34">
        <v>43.2</v>
      </c>
    </row>
    <row r="207" spans="1:7" ht="13.5" customHeight="1">
      <c r="A207" s="91" t="s">
        <v>197</v>
      </c>
      <c r="B207" s="61" t="s">
        <v>13</v>
      </c>
      <c r="C207" s="91"/>
      <c r="D207" s="29"/>
      <c r="E207" s="34">
        <f>'[2]70 (ШК)'!E206+'[2]70 (ОДО)'!E206</f>
        <v>33800</v>
      </c>
      <c r="F207" s="38">
        <v>12</v>
      </c>
      <c r="G207" s="34">
        <v>32.9</v>
      </c>
    </row>
    <row r="208" spans="1:7" ht="13.5" hidden="1" customHeight="1">
      <c r="A208" s="91" t="s">
        <v>198</v>
      </c>
      <c r="B208" s="61" t="s">
        <v>13</v>
      </c>
      <c r="C208" s="91"/>
      <c r="D208" s="29"/>
      <c r="E208" s="34">
        <f>'[2]70 (ШК)'!E207+'[2]70 (ОДО)'!E207</f>
        <v>0</v>
      </c>
      <c r="F208" s="38">
        <v>12</v>
      </c>
      <c r="G208" s="34">
        <f>'[2]70 (ШК)'!G207+'[2]70 (ОДО)'!G207</f>
        <v>0</v>
      </c>
    </row>
    <row r="209" spans="1:7" ht="13.5" hidden="1" customHeight="1">
      <c r="A209" s="91" t="s">
        <v>199</v>
      </c>
      <c r="B209" s="61" t="s">
        <v>13</v>
      </c>
      <c r="C209" s="91"/>
      <c r="D209" s="29"/>
      <c r="E209" s="34">
        <f>'[2]70 (ШК)'!E208+'[2]70 (ОДО)'!E208</f>
        <v>0</v>
      </c>
      <c r="F209" s="38">
        <v>12</v>
      </c>
      <c r="G209" s="34">
        <f>'[2]70 (ШК)'!G208+'[2]70 (ОДО)'!G208</f>
        <v>0</v>
      </c>
    </row>
    <row r="210" spans="1:7" ht="13.5" hidden="1" customHeight="1">
      <c r="A210" s="91" t="s">
        <v>200</v>
      </c>
      <c r="B210" s="61" t="s">
        <v>13</v>
      </c>
      <c r="C210" s="91"/>
      <c r="D210" s="29"/>
      <c r="E210" s="34">
        <f>'[2]70 (ШК)'!E209+'[2]70 (ОДО)'!E209</f>
        <v>0</v>
      </c>
      <c r="F210" s="38">
        <v>12</v>
      </c>
      <c r="G210" s="34">
        <f>'[2]70 (ШК)'!G209+'[2]70 (ОДО)'!G209</f>
        <v>0</v>
      </c>
    </row>
    <row r="211" spans="1:7" ht="13.5" hidden="1" customHeight="1">
      <c r="A211" s="91" t="s">
        <v>201</v>
      </c>
      <c r="B211" s="61" t="s">
        <v>13</v>
      </c>
      <c r="C211" s="91"/>
      <c r="D211" s="29"/>
      <c r="E211" s="34">
        <f>'[2]70 (ШК)'!E210+'[2]70 (ОДО)'!E210</f>
        <v>0</v>
      </c>
      <c r="F211" s="38">
        <v>12</v>
      </c>
      <c r="G211" s="34">
        <f>'[2]70 (ШК)'!G210+'[2]70 (ОДО)'!G210</f>
        <v>0</v>
      </c>
    </row>
    <row r="212" spans="1:7" ht="15.75" hidden="1" customHeight="1">
      <c r="A212" s="85" t="s">
        <v>202</v>
      </c>
      <c r="B212" s="61" t="s">
        <v>13</v>
      </c>
      <c r="C212" s="85"/>
      <c r="D212" s="29"/>
      <c r="E212" s="34">
        <f>'[2]70 (ШК)'!E211+'[2]70 (ОДО)'!E211</f>
        <v>0</v>
      </c>
      <c r="F212" s="38">
        <v>12</v>
      </c>
      <c r="G212" s="34">
        <f>'[2]70 (ШК)'!G211+'[2]70 (ОДО)'!G211</f>
        <v>0</v>
      </c>
    </row>
    <row r="213" spans="1:7" ht="15.75" customHeight="1">
      <c r="A213" s="88"/>
      <c r="B213" s="92"/>
      <c r="C213" s="88"/>
      <c r="D213" s="93"/>
      <c r="E213" s="94"/>
      <c r="F213" s="93"/>
      <c r="G213" s="95"/>
    </row>
    <row r="214" spans="1:7" ht="19.5" customHeight="1">
      <c r="A214" s="88"/>
      <c r="B214" s="88"/>
      <c r="C214" s="88"/>
      <c r="D214" s="93"/>
      <c r="E214" s="94"/>
      <c r="F214" s="93"/>
      <c r="G214" s="96"/>
    </row>
    <row r="215" spans="1:7" ht="20.25" customHeight="1">
      <c r="E215" s="110" t="s">
        <v>203</v>
      </c>
      <c r="F215" s="110"/>
      <c r="G215" s="110"/>
    </row>
    <row r="216" spans="1:7" ht="18" customHeight="1">
      <c r="E216" s="97" t="s">
        <v>204</v>
      </c>
      <c r="F216" s="98">
        <v>211</v>
      </c>
      <c r="G216" s="99">
        <f>G9</f>
        <v>33628</v>
      </c>
    </row>
    <row r="217" spans="1:7" s="100" customFormat="1" ht="18" customHeight="1">
      <c r="A217" s="2"/>
      <c r="B217" s="2"/>
      <c r="C217" s="2"/>
      <c r="D217" s="3"/>
      <c r="E217" s="97" t="s">
        <v>205</v>
      </c>
      <c r="F217" s="98">
        <v>211</v>
      </c>
      <c r="G217" s="99">
        <f>G12</f>
        <v>3725.3</v>
      </c>
    </row>
    <row r="218" spans="1:7" s="100" customFormat="1" ht="18" customHeight="1">
      <c r="A218" s="2"/>
      <c r="B218" s="2"/>
      <c r="C218" s="2"/>
      <c r="D218" s="3"/>
      <c r="E218" s="97" t="s">
        <v>204</v>
      </c>
      <c r="F218" s="98">
        <v>212</v>
      </c>
      <c r="G218" s="99">
        <f>G14</f>
        <v>39.700000000000003</v>
      </c>
    </row>
    <row r="219" spans="1:7" s="100" customFormat="1" ht="18" customHeight="1">
      <c r="A219" s="2"/>
      <c r="B219" s="2"/>
      <c r="C219" s="2"/>
      <c r="D219" s="3"/>
      <c r="E219" s="97" t="s">
        <v>204</v>
      </c>
      <c r="F219" s="98">
        <v>213</v>
      </c>
      <c r="G219" s="101">
        <f>G20</f>
        <v>10126</v>
      </c>
    </row>
    <row r="220" spans="1:7" s="100" customFormat="1" ht="18" customHeight="1">
      <c r="A220" s="2"/>
      <c r="B220" s="2"/>
      <c r="C220" s="2"/>
      <c r="D220" s="3"/>
      <c r="E220" s="97" t="s">
        <v>205</v>
      </c>
      <c r="F220" s="98">
        <v>213</v>
      </c>
      <c r="G220" s="101">
        <f>G23</f>
        <v>1125</v>
      </c>
    </row>
    <row r="221" spans="1:7" s="100" customFormat="1" ht="18" customHeight="1">
      <c r="A221" s="2"/>
      <c r="B221" s="2"/>
      <c r="C221" s="2"/>
      <c r="D221" s="3"/>
      <c r="E221" s="97" t="s">
        <v>204</v>
      </c>
      <c r="F221" s="98">
        <v>221</v>
      </c>
      <c r="G221" s="101">
        <f>G25</f>
        <v>144</v>
      </c>
    </row>
    <row r="222" spans="1:7" ht="18" customHeight="1">
      <c r="E222" s="97" t="s">
        <v>204</v>
      </c>
      <c r="F222" s="98">
        <v>222</v>
      </c>
      <c r="G222" s="101">
        <f>G38</f>
        <v>19.8</v>
      </c>
    </row>
    <row r="223" spans="1:7" ht="18" customHeight="1">
      <c r="E223" s="97" t="s">
        <v>205</v>
      </c>
      <c r="F223" s="98">
        <v>222</v>
      </c>
      <c r="G223" s="101">
        <f>G40</f>
        <v>50</v>
      </c>
    </row>
    <row r="224" spans="1:7" ht="18" customHeight="1">
      <c r="E224" s="97" t="s">
        <v>205</v>
      </c>
      <c r="F224" s="98">
        <v>223</v>
      </c>
      <c r="G224" s="101">
        <f>G43</f>
        <v>1570.9</v>
      </c>
    </row>
    <row r="225" spans="1:7" ht="18" customHeight="1">
      <c r="E225" s="97" t="s">
        <v>204</v>
      </c>
      <c r="F225" s="98">
        <v>225</v>
      </c>
      <c r="G225" s="101">
        <f>G55</f>
        <v>0</v>
      </c>
    </row>
    <row r="226" spans="1:7" ht="18" customHeight="1">
      <c r="E226" s="97" t="s">
        <v>205</v>
      </c>
      <c r="F226" s="98">
        <v>225</v>
      </c>
      <c r="G226" s="101">
        <f>G56</f>
        <v>2208.9</v>
      </c>
    </row>
    <row r="227" spans="1:7" ht="18" customHeight="1">
      <c r="E227" s="97" t="s">
        <v>204</v>
      </c>
      <c r="F227" s="98">
        <v>226</v>
      </c>
      <c r="G227" s="101">
        <f>G132</f>
        <v>129.1</v>
      </c>
    </row>
    <row r="228" spans="1:7" ht="18" customHeight="1">
      <c r="E228" s="97" t="s">
        <v>205</v>
      </c>
      <c r="F228" s="98">
        <v>226</v>
      </c>
      <c r="G228" s="101">
        <f>G133</f>
        <v>1091.7</v>
      </c>
    </row>
    <row r="229" spans="1:7" ht="18" customHeight="1">
      <c r="E229" s="97" t="s">
        <v>204</v>
      </c>
      <c r="F229" s="98">
        <v>290</v>
      </c>
      <c r="G229" s="101">
        <f>G164</f>
        <v>14</v>
      </c>
    </row>
    <row r="230" spans="1:7" ht="18" customHeight="1">
      <c r="E230" s="97" t="s">
        <v>205</v>
      </c>
      <c r="F230" s="98">
        <v>290</v>
      </c>
      <c r="G230" s="101">
        <f>G166</f>
        <v>15</v>
      </c>
    </row>
    <row r="231" spans="1:7" ht="18" customHeight="1">
      <c r="E231" s="97" t="s">
        <v>204</v>
      </c>
      <c r="F231" s="98">
        <v>340</v>
      </c>
      <c r="G231" s="101">
        <f>G189</f>
        <v>1736.8</v>
      </c>
    </row>
    <row r="232" spans="1:7" ht="18" customHeight="1">
      <c r="E232" s="102" t="s">
        <v>205</v>
      </c>
      <c r="F232" s="103">
        <v>340</v>
      </c>
      <c r="G232" s="104">
        <f>G199</f>
        <v>151.1</v>
      </c>
    </row>
    <row r="233" spans="1:7" ht="18" customHeight="1">
      <c r="E233" s="111" t="s">
        <v>206</v>
      </c>
      <c r="F233" s="112"/>
      <c r="G233" s="105">
        <f>G216+G218+G219+G221+G222+G225+G227+G229+G231</f>
        <v>45837.4</v>
      </c>
    </row>
    <row r="234" spans="1:7" ht="18" customHeight="1">
      <c r="E234" s="111" t="s">
        <v>207</v>
      </c>
      <c r="F234" s="112"/>
      <c r="G234" s="105">
        <f>G217+G220+G223+G224+G226+G228+G230+G232</f>
        <v>9937.9</v>
      </c>
    </row>
    <row r="235" spans="1:7" ht="18" customHeight="1">
      <c r="E235" s="107">
        <v>310</v>
      </c>
      <c r="F235" s="108"/>
      <c r="G235" s="105">
        <f>G172</f>
        <v>0</v>
      </c>
    </row>
    <row r="236" spans="1:7" ht="18" customHeight="1">
      <c r="E236" s="107" t="s">
        <v>208</v>
      </c>
      <c r="F236" s="108"/>
      <c r="G236" s="106">
        <f>SUM(G233:G235)</f>
        <v>55775.3</v>
      </c>
    </row>
    <row r="240" spans="1:7" ht="12" customHeight="1">
      <c r="A240" s="100" t="s">
        <v>209</v>
      </c>
      <c r="B240" s="100"/>
      <c r="C240" s="100" t="s">
        <v>210</v>
      </c>
      <c r="D240" s="100"/>
      <c r="E240" s="100"/>
      <c r="F240" s="100"/>
      <c r="G240" s="100"/>
    </row>
    <row r="241" spans="1:7" ht="12" customHeight="1">
      <c r="A241" s="100"/>
      <c r="B241" s="100"/>
      <c r="C241" s="100"/>
      <c r="D241" s="100"/>
      <c r="E241" s="100"/>
      <c r="F241" s="100"/>
      <c r="G241" s="100"/>
    </row>
    <row r="242" spans="1:7" ht="12" customHeight="1">
      <c r="A242" s="100"/>
      <c r="B242" s="100"/>
      <c r="C242" s="100"/>
      <c r="D242" s="100"/>
      <c r="E242" s="100"/>
      <c r="F242" s="100"/>
      <c r="G242" s="100"/>
    </row>
    <row r="243" spans="1:7" ht="12" customHeight="1">
      <c r="A243" s="100"/>
      <c r="B243" s="100"/>
      <c r="C243" s="100"/>
      <c r="D243" s="100"/>
      <c r="E243" s="100"/>
      <c r="F243" s="100"/>
      <c r="G243" s="100"/>
    </row>
    <row r="244" spans="1:7" ht="12" customHeight="1">
      <c r="A244" s="100" t="s">
        <v>211</v>
      </c>
      <c r="B244" s="100"/>
      <c r="C244" s="100" t="s">
        <v>212</v>
      </c>
      <c r="D244" s="100"/>
      <c r="E244" s="100"/>
      <c r="F244" s="100"/>
      <c r="G244" s="100"/>
    </row>
  </sheetData>
  <autoFilter ref="G6:G212">
    <filterColumn colId="0">
      <filters>
        <filter val="1 020,7"/>
        <filter val="1 029,0"/>
        <filter val="1 092,8"/>
        <filter val="1 125,0"/>
        <filter val="1 194,1"/>
        <filter val="1 570,9"/>
        <filter val="1 736,8"/>
        <filter val="1 950,6"/>
        <filter val="1,6"/>
        <filter val="10 286,0"/>
        <filter val="10,0"/>
        <filter val="100,0"/>
        <filter val="100,8"/>
        <filter val="105,8"/>
        <filter val="12,0"/>
        <filter val="12,7"/>
        <filter val="123,3"/>
        <filter val="129,5"/>
        <filter val="13,5"/>
        <filter val="13,8"/>
        <filter val="133,5"/>
        <filter val="138,1"/>
        <filter val="14,0"/>
        <filter val="140,3"/>
        <filter val="140,9"/>
        <filter val="142,5"/>
        <filter val="142,6"/>
        <filter val="144,0"/>
        <filter val="15,0"/>
        <filter val="15,9"/>
        <filter val="156,4"/>
        <filter val="16,8"/>
        <filter val="165,1"/>
        <filter val="17,0"/>
        <filter val="17,2"/>
        <filter val="180,3"/>
        <filter val="187,2"/>
        <filter val="19,8"/>
        <filter val="2 208,9"/>
        <filter val="2,5"/>
        <filter val="20,0"/>
        <filter val="200,0"/>
        <filter val="213,8"/>
        <filter val="24,4"/>
        <filter val="25,0"/>
        <filter val="266,6"/>
        <filter val="270,0"/>
        <filter val="270,1"/>
        <filter val="280,1"/>
        <filter val="29,0"/>
        <filter val="3 725,3"/>
        <filter val="3,0"/>
        <filter val="3,6"/>
        <filter val="30 334,5"/>
        <filter val="30,0"/>
        <filter val="31,6"/>
        <filter val="313,8"/>
        <filter val="32,0"/>
        <filter val="327,6"/>
        <filter val="33,8"/>
        <filter val="34 059,8"/>
        <filter val="35,0"/>
        <filter val="35,8"/>
        <filter val="36,0"/>
        <filter val="37,2"/>
        <filter val="38,3"/>
        <filter val="38,4"/>
        <filter val="39,7"/>
        <filter val="4,8"/>
        <filter val="41,6"/>
        <filter val="44,6"/>
        <filter val="45,0"/>
        <filter val="5,0"/>
        <filter val="50,0"/>
        <filter val="50,3"/>
        <filter val="51 651,2"/>
        <filter val="54,4"/>
        <filter val="55,5"/>
        <filter val="568,0"/>
        <filter val="6,3"/>
        <filter val="66,0"/>
        <filter val="67,6"/>
        <filter val="69,8"/>
        <filter val="7,1"/>
        <filter val="70,0"/>
        <filter val="78,4"/>
        <filter val="79,5"/>
        <filter val="85,0"/>
        <filter val="87,3"/>
        <filter val="9 161,0"/>
        <filter val="9,4"/>
        <filter val="93,3"/>
        <filter val="98,4"/>
      </filters>
    </filterColumn>
  </autoFilter>
  <mergeCells count="6">
    <mergeCell ref="E236:F236"/>
    <mergeCell ref="A3:F3"/>
    <mergeCell ref="E215:G215"/>
    <mergeCell ref="E233:F233"/>
    <mergeCell ref="E234:F234"/>
    <mergeCell ref="E235:F235"/>
  </mergeCells>
  <pageMargins left="0.59055118110236227" right="0.39370078740157483" top="0" bottom="0" header="0.39370078740157483" footer="0.23622047244094491"/>
  <pageSetup paperSize="9" scale="55" orientation="portrait" r:id="rId1"/>
  <headerFooter alignWithMargins="0"/>
  <rowBreaks count="1" manualBreakCount="1">
    <brk id="130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70 </vt:lpstr>
      <vt:lpstr>Лист1</vt:lpstr>
      <vt:lpstr>Лист2</vt:lpstr>
      <vt:lpstr>Лист3</vt:lpstr>
      <vt:lpstr>'70 '!Заголовки_для_печати</vt:lpstr>
      <vt:lpstr>'70 '!Область_печати</vt:lpstr>
    </vt:vector>
  </TitlesOfParts>
  <Company>WORKGUCB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PEO-VEDBUH1</dc:creator>
  <cp:lastModifiedBy>Sony</cp:lastModifiedBy>
  <dcterms:created xsi:type="dcterms:W3CDTF">2013-11-13T13:02:42Z</dcterms:created>
  <dcterms:modified xsi:type="dcterms:W3CDTF">2014-10-10T19:18:00Z</dcterms:modified>
</cp:coreProperties>
</file>